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ad me" sheetId="1" r:id="rId1"/>
    <sheet name="Bills" sheetId="2" r:id="rId2"/>
    <sheet name="Income" sheetId="3" r:id="rId3"/>
    <sheet name="Year view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mmm yyyy"/>
    <numFmt numFmtId="165" formatCode="+#,##0;-#,##0;0"/>
  </numFmts>
  <fonts count="10">
    <font>
      <sz val="11"/>
      <color rgb="FF0D1B3E"/>
      <name val="Anuphan"/>
      <family val="2"/>
    </font>
    <font>
      <b/>
      <sz val="15"/>
      <color rgb="FF0D1B3E"/>
      <name val="Anuphan"/>
      <family val="2"/>
    </font>
    <font>
      <b/>
      <sz val="12"/>
      <color rgb="FF0D1B3E"/>
      <name val="Anuphan"/>
      <family val="2"/>
    </font>
    <font>
      <sz val="10"/>
      <color rgb="FF5B6B8C"/>
      <name val="Anuphan"/>
      <family val="2"/>
    </font>
    <font>
      <b/>
      <u/>
      <sz val="11"/>
      <color rgb="FF1668E3"/>
      <name val="Anuphan"/>
      <family val="2"/>
    </font>
    <font>
      <i/>
      <sz val="11"/>
      <color rgb="FF7A879F"/>
      <name val="Anuphan"/>
      <family val="2"/>
    </font>
    <font>
      <sz val="10"/>
      <color rgb="FF9A5B00"/>
      <name val="Anuphan"/>
      <family val="2"/>
    </font>
    <font>
      <sz val="9"/>
      <color rgb="FF9AA6BD"/>
      <name val="Anuphan"/>
      <family val="2"/>
    </font>
    <font>
      <b/>
      <sz val="11"/>
      <color rgb="FF0D1B3E"/>
      <name val="Anuphan"/>
      <family val="2"/>
    </font>
    <font>
      <b/>
      <sz val="11"/>
      <color rgb="FFFFFFFF"/>
      <name val="Anuphan"/>
      <family val="2"/>
    </font>
  </fonts>
  <fills count="14">
    <fill>
      <patternFill patternType="none"/>
    </fill>
    <fill>
      <patternFill patternType="gray125"/>
    </fill>
    <fill>
      <patternFill patternType="solid">
        <fgColor rgb="FFF5F7FB"/>
        <bgColor indexed="64"/>
      </patternFill>
    </fill>
    <fill>
      <patternFill patternType="solid">
        <fgColor rgb="FFEAF3FF"/>
        <bgColor indexed="64"/>
      </patternFill>
    </fill>
    <fill>
      <patternFill patternType="solid">
        <fgColor rgb="FFF0F4FA"/>
        <bgColor indexed="64"/>
      </patternFill>
    </fill>
    <fill>
      <patternFill patternType="solid">
        <fgColor rgb="FF1A7AFF"/>
        <bgColor indexed="64"/>
      </patternFill>
    </fill>
    <fill>
      <patternFill patternType="solid">
        <fgColor rgb="FF148CE9"/>
        <bgColor indexed="64"/>
      </patternFill>
    </fill>
    <fill>
      <patternFill patternType="solid">
        <fgColor rgb="FF0D9ED4"/>
        <bgColor indexed="64"/>
      </patternFill>
    </fill>
    <fill>
      <patternFill patternType="solid">
        <fgColor rgb="FF07B0BE"/>
        <bgColor indexed="64"/>
      </patternFill>
    </fill>
    <fill>
      <patternFill patternType="solid">
        <fgColor rgb="FF00C2A8"/>
        <bgColor indexed="64"/>
      </patternFill>
    </fill>
    <fill>
      <patternFill patternType="solid">
        <fgColor rgb="FF1686F1"/>
        <bgColor indexed="64"/>
      </patternFill>
    </fill>
    <fill>
      <patternFill patternType="solid">
        <fgColor rgb="FF1192E2"/>
        <bgColor indexed="64"/>
      </patternFill>
    </fill>
    <fill>
      <patternFill patternType="solid">
        <fgColor rgb="FF09AAC5"/>
        <bgColor indexed="64"/>
      </patternFill>
    </fill>
    <fill>
      <patternFill patternType="solid">
        <fgColor rgb="FF04B6B7"/>
        <bgColor indexed="64"/>
      </patternFill>
    </fill>
  </fills>
  <borders count="2">
    <border/>
    <border>
      <left/>
      <right/>
      <top/>
      <bottom style="thin">
        <color rgb="FFE3E8F2"/>
      </bottom>
      <diagonal/>
    </border>
  </borders>
  <cellStyleXfs count="1">
    <xf numFmtId="0" fontId="0" fillId="0" borderId="0"/>
  </cellStyleXfs>
  <cellXfs count="37"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vertical="top" wrapText="1"/>
    </xf>
    <xf numFmtId="0" fontId="0" fillId="0" borderId="0" xfId="0" applyFont="1" applyAlignment="1">
      <alignment vertical="top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0" fillId="0" borderId="1" xfId="0" applyFont="1" applyBorder="1" applyAlignment="1">
      <alignment vertical="center"/>
    </xf>
    <xf numFmtId="3" fontId="0" fillId="0" borderId="1" xfId="0" applyFont="1" applyBorder="1" applyNumberFormat="1" applyAlignment="1">
      <alignment vertical="center"/>
    </xf>
    <xf numFmtId="164" fontId="0" fillId="0" borderId="1" xfId="0" applyFont="1" applyBorder="1" applyNumberFormat="1" applyAlignment="1">
      <alignment vertical="center" horizontal="left" indent="1"/>
    </xf>
    <xf numFmtId="0" fontId="5" fillId="2" borderId="1" xfId="0" applyFont="1" applyFill="1" applyBorder="1" applyAlignment="1">
      <alignment vertical="center"/>
    </xf>
    <xf numFmtId="3" fontId="5" fillId="2" borderId="1" xfId="0" applyFont="1" applyFill="1" applyBorder="1" applyNumberFormat="1" applyAlignment="1">
      <alignment vertical="center"/>
    </xf>
    <xf numFmtId="164" fontId="5" fillId="2" borderId="1" xfId="0" applyFont="1" applyFill="1" applyBorder="1" applyNumberFormat="1" applyAlignment="1">
      <alignment vertical="center" horizontal="left" indent="1"/>
    </xf>
    <xf numFmtId="0" fontId="6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164" fontId="2" fillId="3" borderId="0" xfId="0" applyFont="1" applyFill="1" applyNumberFormat="1" applyAlignment="1">
      <alignment vertical="center" horizontal="center"/>
    </xf>
    <xf numFmtId="3" fontId="8" fillId="4" borderId="0" xfId="0" applyFont="1" applyFill="1" applyNumberFormat="1" applyAlignment="1">
      <alignment vertical="center"/>
    </xf>
    <xf numFmtId="0" fontId="8" fillId="4" borderId="0" xfId="0" applyFont="1" applyFill="1" applyAlignment="1">
      <alignment vertical="center"/>
    </xf>
    <xf numFmtId="165" fontId="8" fillId="4" borderId="0" xfId="0" applyFont="1" applyFill="1" applyNumberFormat="1" applyAlignment="1">
      <alignment vertical="center"/>
    </xf>
    <xf numFmtId="165" fontId="0" fillId="0" borderId="1" xfId="0" applyFont="1" applyBorder="1" applyNumberFormat="1" applyAlignment="1">
      <alignment vertical="center"/>
    </xf>
    <xf numFmtId="0" fontId="9" fillId="5" borderId="0" xfId="0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9" fillId="7" borderId="0" xfId="0" applyFont="1" applyFill="1" applyAlignment="1">
      <alignment vertical="center"/>
    </xf>
    <xf numFmtId="0" fontId="9" fillId="8" borderId="0" xfId="0" applyFont="1" applyFill="1" applyAlignment="1">
      <alignment vertical="center"/>
    </xf>
    <xf numFmtId="0" fontId="9" fillId="9" borderId="0" xfId="0" applyFont="1" applyFill="1" applyAlignment="1">
      <alignment vertical="center"/>
    </xf>
    <xf numFmtId="0" fontId="9" fillId="10" borderId="0" xfId="0" applyFont="1" applyFill="1" applyAlignment="1">
      <alignment vertical="center"/>
    </xf>
    <xf numFmtId="0" fontId="9" fillId="11" borderId="0" xfId="0" applyFont="1" applyFill="1" applyAlignment="1">
      <alignment vertical="center"/>
    </xf>
    <xf numFmtId="0" fontId="9" fillId="12" borderId="0" xfId="0" applyFont="1" applyFill="1" applyAlignment="1">
      <alignment vertical="center"/>
    </xf>
    <xf numFmtId="0" fontId="9" fillId="13" borderId="0" xfId="0" applyFont="1" applyFill="1" applyAlignment="1">
      <alignment vertical="center"/>
    </xf>
    <xf numFmtId="0" fontId="9" fillId="5" borderId="0" xfId="0" applyFont="1" applyFill="1" applyAlignment="1">
      <alignment vertical="center" wrapText="1"/>
    </xf>
    <xf numFmtId="0" fontId="9" fillId="10" borderId="0" xfId="0" applyFont="1" applyFill="1" applyAlignment="1">
      <alignment vertical="center" wrapText="1"/>
    </xf>
    <xf numFmtId="0" fontId="9" fillId="11" borderId="0" xfId="0" applyFont="1" applyFill="1" applyAlignment="1">
      <alignment vertical="center" wrapText="1"/>
    </xf>
    <xf numFmtId="0" fontId="9" fillId="7" borderId="0" xfId="0" applyFont="1" applyFill="1" applyAlignment="1">
      <alignment vertical="center" wrapText="1"/>
    </xf>
    <xf numFmtId="0" fontId="9" fillId="12" borderId="0" xfId="0" applyFont="1" applyFill="1" applyAlignment="1">
      <alignment vertical="center" wrapText="1"/>
    </xf>
    <xf numFmtId="0" fontId="9" fillId="13" borderId="0" xfId="0" applyFont="1" applyFill="1" applyAlignment="1">
      <alignment vertical="center" wrapText="1"/>
    </xf>
    <xf numFmtId="0" fontId="9" fillId="9" borderId="0" xfId="0" applyFont="1" applyFill="1" applyAlignment="1">
      <alignment vertical="center" wrapText="1"/>
    </xf>
  </cellXfs>
  <cellStyles count="1">
    <cellStyle name="Normal" xfId="0" builtinId="0"/>
  </cellStyles>
  <dxfs count="1">
    <dxf>
      <font>
        <b/>
        <color rgb="FFB42318"/>
      </font>
      <fill>
        <patternFill patternType="solid">
          <fgColor rgb="FFFDE2E2"/>
          <bgColor rgb="FFFDE2E2"/>
        </patternFill>
      </fill>
    </dxf>
  </d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money.flowlytix.co/pro?utm_source=template&amp;utm_medium=xlsx&amp;utm_campaign=yearly-bills" TargetMode="External"/><Relationship Id="rId2" Type="http://schemas.openxmlformats.org/officeDocument/2006/relationships/hyperlink" Target="https://money.flowlytix.co/pro?utm_source=template&amp;utm_medium=xlsx&amp;utm_campaign=yearly-bills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money.flowlytix.co/pro?utm_source=template&amp;utm_medium=xlsx&amp;utm_campaign=yearly-bil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tabSelected="1" showGridLines="0"/>
  </sheetViews>
  <sheetFormatPr defaultRowHeight="18"/>
  <cols>
    <col min="1" max="1" width="3" customWidth="1"/>
    <col min="2" max="2" width="25" customWidth="1"/>
    <col min="3" max="3" width="25" customWidth="1"/>
    <col min="4" max="4" width="25" customWidth="1"/>
    <col min="5" max="5" width="25" customWidth="1"/>
  </cols>
  <sheetData>
    <row r="1" ht="34" customHeight="1">
      <c r="A1" s="21" t="inlineStr">
        <is>
          <r>
            <rPr>
              <b/>
              <sz val="16"/>
              <color rgb="FFFFFFFF"/>
              <rFont val="Anuphan"/>
            </rPr>
            <t xml:space="preserve">FLOWLYTIX</t>
          </r>
          <r>
            <rPr>
              <sz val="16"/>
              <color rgb="FFFFFFFF"/>
              <rFont val="Anuphan"/>
            </rPr>
            <t xml:space="preserve">  Money</t>
          </r>
          <r>
            <rPr>
              <sz val="11"/>
              <color rgb="FFFFFFFF"/>
              <rFont val="Anuphan"/>
            </rPr>
            <t xml:space="preserve">   ·   Yearly bills · บิลทั้งปี</t>
          </r>
        </is>
      </c>
      <c r="B1" s="22"/>
      <c r="C1" s="23"/>
      <c r="D1" s="24"/>
      <c r="E1" s="25"/>
    </row>
    <row r="3" ht="26" customHeight="1">
      <c r="B3" s="1" t="inlineStr">
        <is>
          <t xml:space="preserve">Yearly bills: see every bill in the year, month by month</t>
        </is>
      </c>
    </row>
    <row r="4">
      <c r="B4" s="5" t="inlineStr">
        <is>
          <t xml:space="preserve">Free template from Flowlytix. Works in Excel, Google Sheets and Numbers.</t>
        </is>
      </c>
    </row>
    <row r="5">
      <c r="B5" s="4"/>
    </row>
    <row r="6" ht="22" customHeight="1">
      <c r="B6" s="2" t="inlineStr">
        <is>
          <t xml:space="preserve">How to use it</t>
        </is>
      </c>
    </row>
    <row r="7" ht="36" customHeight="1">
      <c r="B7" s="4" t="inlineStr">
        <is>
          <t xml:space="preserve">1.  Bills tab: one row per bill or regular cost (rent, food, insurance, school fees, car tax, a trip). The 5 grey rows are samples: delete them or type over them.</t>
        </is>
      </c>
    </row>
    <row r="8" ht="52" customHeight="1">
      <c r="B8" s="4" t="inlineStr">
        <is>
          <t xml:space="preserve">2.  How often: pick from the list (Monthly, Quarterly, Twice a year, Annual, One-off). First due month = the month of the next payment, e.g. Mar 2027 (for Monthly you can leave it empty). End month only if it stops, e.g. the last loan payment.</t>
        </is>
      </c>
    </row>
    <row r="9" ht="36" customHeight="1">
      <c r="B9" s="4" t="inlineStr">
        <is>
          <t xml:space="preserve">3.  Category: type your own words, or use Flowlytix Money's: Food, Transport, Bills, Phone &amp; internet, Sinking fund, Shopping, Credit card, Family.</t>
        </is>
      </c>
    </row>
    <row r="10" ht="22" customHeight="1">
      <c r="B10" s="4" t="inlineStr">
        <is>
          <t xml:space="preserve">4.  Income tab: your take-home pay for each month (what reaches your bank account).</t>
        </is>
      </c>
    </row>
    <row r="11" ht="36" customHeight="1">
      <c r="B11" s="4" t="inlineStr">
        <is>
          <t xml:space="preserve">5.  Year view: choose the start month. You see the bills due each month next to your income. A red row = that month's bills are more than your income.</t>
        </is>
      </c>
    </row>
    <row r="12" ht="36" customHeight="1">
      <c r="B12" s="4" t="inlineStr">
        <is>
          <t xml:space="preserve">6.  Use Flowlytix Money? In the app, Setup › Import from my template adds these bills to your plan in one step (keep the columns in this order).</t>
        </is>
      </c>
    </row>
    <row r="13" ht="20" customHeight="1">
      <c r="B13" s="5" t="inlineStr">
        <is>
          <t xml:space="preserve">Tip: add regular costs like food and transport too, so the totals compare fairly with your pay.</t>
        </is>
      </c>
    </row>
    <row r="14">
      <c r="B14" s="4"/>
    </row>
    <row r="15" ht="40" customHeight="1">
      <c r="B15" s="3" t="inlineStr">
        <is>
          <t xml:space="preserve">Want to know how much to set aside each month so every bill is covered? Try Flowlytix Money, Pro free for 30 days, no card needed.</t>
        </is>
      </c>
    </row>
    <row r="16" ht="22" customHeight="1">
      <c r="B16" s="7" t="inlineStr">
        <is>
          <t xml:space="preserve">→  money.flowlytix.co/pro</t>
        </is>
      </c>
    </row>
    <row r="17" ht="20" customHeight="1">
      <c r="B17" s="5" t="inlineStr">
        <is>
          <t xml:space="preserve">This file stays on your computer. Flowlytix never sees what you type in it.</t>
        </is>
      </c>
    </row>
    <row r="18">
      <c r="B18" s="4"/>
    </row>
    <row r="19" ht="22" customHeight="1">
      <c r="B19" s="2" t="inlineStr">
        <is>
          <t xml:space="preserve">วิธีใช้</t>
        </is>
      </c>
    </row>
    <row r="20" ht="36" customHeight="1">
      <c r="B20" s="4" t="inlineStr">
        <is>
          <t xml:space="preserve">1.  แท็บ Bills: ใส่บิลหรือค่าใช้จ่ายประจำแถวละ 1 รายการ (ค่าเช่า ค่าอาหาร ประกัน ค่าเทอม ภาษีรถ ทริปเที่ยว) แถวสีเทา 5 แถวเป็นตัวอย่าง ลบทิ้งหรือพิมพ์ทับได้เลย</t>
        </is>
      </c>
    </row>
    <row r="21" ht="52" customHeight="1">
      <c r="B21" s="4" t="inlineStr">
        <is>
          <t xml:space="preserve">2.  ความถี่ (How often): เลือกจากรายการ (รายเดือน รายไตรมาส ปีละสองครั้ง รายปี ครั้งเดียว) เดือนที่ครบกำหนดครั้งแรก = เดือนที่ต้องจ่ายงวดถัดไป เช่น Mar 2027 (รายเดือนเว้นว่างได้) เดือนสิ้นสุดใส่เฉพาะรายการที่จะหมด เช่น งวดสุดท้ายของเงินกู้</t>
        </is>
      </c>
    </row>
    <row r="22" ht="36" customHeight="1">
      <c r="B22" s="4" t="inlineStr">
        <is>
          <t xml:space="preserve">3.  หมวด (Category): พิมพ์คำของคุณเอง หรือใช้หมวดของ Flowlytix Money: Food (อาหาร), Transport (การเดินทาง), Bills (บิล), Phone &amp; internet, Sinking fund (กองทุนสะสม), Shopping, Family (ครอบครัว)</t>
        </is>
      </c>
    </row>
    <row r="23" ht="22" customHeight="1">
      <c r="B23" s="4" t="inlineStr">
        <is>
          <t xml:space="preserve">4.  แท็บ Income: รายได้สุทธิแต่ละเดือน (เงินที่เข้าบัญชีจริง)</t>
        </is>
      </c>
    </row>
    <row r="24" ht="36" customHeight="1">
      <c r="B24" s="4" t="inlineStr">
        <is>
          <t xml:space="preserve">5.  แท็บ Year view: เลือกเดือนเริ่มต้น แล้วดูบิลที่ต้องจ่ายแต่ละเดือนเทียบกับรายได้ แถวสีแดง = เดือนนั้นบิลมากกว่ารายได้</t>
        </is>
      </c>
    </row>
    <row r="25" ht="36" customHeight="1">
      <c r="B25" s="4" t="inlineStr">
        <is>
          <t xml:space="preserve">6.  ใช้ Flowlytix Money? ในแอป ไปที่ ตั้งค่า › นำเข้าจากเทมเพลตของฉัน เพื่อเพิ่มบิลเหล่านี้เข้าแผนในขั้นตอนเดียว (อย่าสลับลำดับคอลัมน์)</t>
        </is>
      </c>
    </row>
    <row r="26" ht="20" customHeight="1">
      <c r="B26" s="5" t="inlineStr">
        <is>
          <t xml:space="preserve">เคล็ดลับ: ใส่ค่าใช้จ่ายประจำอย่างค่าอาหารและค่าเดินทางด้วย ยอดรวมจะเทียบกับรายได้ได้ตรงขึ้น</t>
        </is>
      </c>
    </row>
    <row r="27">
      <c r="B27" s="4"/>
    </row>
    <row r="28" ht="40" customHeight="1">
      <c r="B28" s="3" t="inlineStr">
        <is>
          <t xml:space="preserve">อยากรู้ว่าแต่ละเดือนต้องกันเงินไว้เท่าไร ให้มีพอจ่ายทุกบิล? ลองใช้ Flowlytix Money ใช้ Pro ฟรี 30 วัน ไม่ต้องใช้บัตร</t>
        </is>
      </c>
    </row>
    <row r="29" ht="22" customHeight="1">
      <c r="B29" s="7" t="inlineStr">
        <is>
          <t xml:space="preserve">→  money.flowlytix.co/pro</t>
        </is>
      </c>
    </row>
    <row r="30" ht="20" customHeight="1">
      <c r="B30" s="5" t="inlineStr">
        <is>
          <t xml:space="preserve">ไฟล์นี้อยู่ในเครื่องของคุณเท่านั้น Flowlytix ไม่เห็นข้อมูลที่คุณกรอก</t>
        </is>
      </c>
    </row>
  </sheetData>
  <mergeCells count="28">
    <mergeCell ref="B3:E3"/>
    <mergeCell ref="B4:E4"/>
    <mergeCell ref="B5:E5"/>
    <mergeCell ref="B6:E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</mergeCells>
  <hyperlinks>
    <hyperlink ref="B16" r:id="rId1"/>
    <hyperlink ref="B29" r:id="rId2"/>
  </hyperlinks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5" topLeftCell="A6" activePane="bottomLeft" state="frozen"/>
      <selection pane="bottomLeft" activeCell="A6" sqref="A6"/>
    </sheetView>
  </sheetViews>
  <sheetFormatPr defaultRowHeight="18"/>
  <cols>
    <col min="1" max="1" width="34" customWidth="1"/>
    <col min="2" max="2" width="22" customWidth="1"/>
    <col min="3" max="3" width="24" customWidth="1"/>
    <col min="4" max="4" width="14" customWidth="1"/>
    <col min="5" max="5" width="17" customWidth="1"/>
    <col min="6" max="6" width="17" customWidth="1"/>
    <col min="7" max="7" width="30" customWidth="1"/>
    <col min="8" max="8" width="8" customWidth="1" hidden="1"/>
    <col min="9" max="9" width="8" customWidth="1" hidden="1"/>
    <col min="10" max="10" width="8" customWidth="1" hidden="1"/>
    <col min="11" max="11" width="8" customWidth="1" hidden="1"/>
    <col min="12" max="12" width="8" customWidth="1" hidden="1"/>
  </cols>
  <sheetData>
    <row r="1" ht="34" customHeight="1">
      <c r="A1" s="21" t="inlineStr">
        <is>
          <r>
            <rPr>
              <b/>
              <sz val="16"/>
              <color rgb="FFFFFFFF"/>
              <rFont val="Anuphan"/>
            </rPr>
            <t xml:space="preserve">FLOWLYTIX</t>
          </r>
          <r>
            <rPr>
              <sz val="16"/>
              <color rgb="FFFFFFFF"/>
              <rFont val="Anuphan"/>
            </rPr>
            <t xml:space="preserve">  Money</t>
          </r>
          <r>
            <rPr>
              <sz val="11"/>
              <color rgb="FFFFFFFF"/>
              <rFont val="Anuphan"/>
            </rPr>
            <t xml:space="preserve">   ·   Bills · รายการบิล</t>
          </r>
        </is>
      </c>
      <c r="B1" s="26"/>
      <c r="C1" s="27"/>
      <c r="D1" s="23"/>
      <c r="E1" s="28"/>
      <c r="F1" s="29"/>
      <c r="G1" s="25"/>
    </row>
    <row r="2">
      <c r="A2" s="5" t="inlineStr">
        <is>
          <t xml:space="preserve">One row per bill or regular cost. Grey rows are samples: delete them or type over them.</t>
        </is>
      </c>
    </row>
    <row r="3">
      <c r="A3" s="5" t="inlineStr">
        <is>
          <t xml:space="preserve">ใส่แถวละ 1 รายการ แถวสีเทาเป็นตัวอย่าง ลบหรือพิมพ์ทับได้</t>
        </is>
      </c>
    </row>
    <row r="4">
      <c r="A4" s="5" t="inlineStr">
        <is>
          <t xml:space="preserve">Category examples (Money's own) · ตัวอย่างหมวด: Food, Transport, Bills, Phone &amp; internet, Sinking fund, Shopping, Credit card, Family</t>
        </is>
      </c>
    </row>
    <row r="5" ht="36" customHeight="1">
      <c r="A5" s="30" t="inlineStr">
        <is>
          <t xml:space="preserve">Item
รายการ</t>
        </is>
      </c>
      <c r="B5" s="31" t="inlineStr">
        <is>
          <t xml:space="preserve">Category
หมวด</t>
        </is>
      </c>
      <c r="C5" s="32" t="inlineStr">
        <is>
          <t xml:space="preserve">How often
ความถี่</t>
        </is>
      </c>
      <c r="D5" s="33" t="inlineStr">
        <is>
          <t xml:space="preserve">Amount (฿)
จำนวนเงิน</t>
        </is>
      </c>
      <c r="E5" s="34" t="inlineStr">
        <is>
          <t xml:space="preserve">First due month
เดือนแรกที่จ่าย</t>
        </is>
      </c>
      <c r="F5" s="35" t="inlineStr">
        <is>
          <t xml:space="preserve">End month (optional)
เดือนสิ้นสุด (ถ้ามี)</t>
        </is>
      </c>
      <c r="G5" s="36" t="inlineStr">
        <is>
          <t xml:space="preserve">Check
ตรวจ</t>
        </is>
      </c>
      <c r="H5" s="15" t="inlineStr">
        <is>
          <t xml:space="preserve">step</t>
        </is>
      </c>
      <c r="I5" s="15" t="inlineStr">
        <is>
          <t xml:space="preserve">first</t>
        </is>
      </c>
      <c r="J5" s="15" t="inlineStr">
        <is>
          <t xml:space="preserve">end</t>
        </is>
      </c>
      <c r="K5" s="15" t="inlineStr">
        <is>
          <t xml:space="preserve">amount</t>
        </is>
      </c>
      <c r="L5" s="15" t="inlineStr">
        <is>
          <t xml:space="preserve">every</t>
        </is>
      </c>
    </row>
    <row r="6">
      <c r="A6" s="11" t="inlineStr">
        <is>
          <t xml:space="preserve">Condo rent (sample, delete me)</t>
        </is>
      </c>
      <c r="B6" s="11" t="inlineStr">
        <is>
          <t xml:space="preserve">Bills</t>
        </is>
      </c>
      <c r="C6" s="11" t="inlineStr">
        <is>
          <t xml:space="preserve">Monthly / รายเดือน</t>
        </is>
      </c>
      <c r="D6" s="12">
        <v>12000</v>
      </c>
      <c r="E6" s="13">
        <v>46388</v>
      </c>
      <c r="F6" s="13"/>
      <c r="G6" s="14" t="str">
        <f>IF(COUNTA(A6:F6)=0,"",IF(A6="","⚠ Item? / ชื่อรายการ",IF(NOT(ISNUMBER(D6)),"⚠ Amount? / จำนวนเงิน",IF(H6&lt;0,"⚠ How often? / ความถี่",IF(I6&lt;0,"⚠ First due month? / เดือนแรก",IF(J6&lt;I6,"⚠ End before first / สิ้นสุดก่อนเริ่ม","✓"))))))</f>
        <v>✓</v>
      </c>
      <c r="H6" s="15">
        <f>IF(C6="",-1,IF(OR(ISNUMBER(SEARCH("Monthly",C6)),ISNUMBER(SEARCH("รายเดือน",C6))),1,IF(OR(ISNUMBER(SEARCH("Quarterly",C6)),ISNUMBER(SEARCH("ไตรมาส",C6))),3,IF(OR(ISNUMBER(SEARCH("Twice",C6)),ISNUMBER(SEARCH("สองครั้ง",C6)),ISNUMBER(SEARCH("2 ครั้ง",C6))),6,IF(OR(ISNUMBER(SEARCH("Annual",C6)),ISNUMBER(SEARCH("Yearly",C6)),ISNUMBER(SEARCH("รายปี",C6))),12,IF(OR(ISNUMBER(SEARCH("One-off",C6)),ISNUMBER(SEARCH("Once",C6)),ISNUMBER(SEARCH("ครั้งเดียว",C6))),0,-1))))))</f>
        <v>1</v>
      </c>
      <c r="I6" s="15">
        <f>IF(ISNUMBER(E6),YEAR(E6)*12+MONTH(E6)-1,IF(AND(E6="",H6=1),0,-1))</f>
        <v>24324</v>
      </c>
      <c r="J6" s="15">
        <f>IF(H6=0,I6,IF(ISNUMBER(F6),YEAR(F6)*12+MONTH(F6)-1,999999))</f>
        <v>999999</v>
      </c>
      <c r="K6" s="15">
        <f>IF(AND(ISNUMBER(D6),H6&gt;=0,I6&gt;=0),D6,0)</f>
        <v>12000</v>
      </c>
      <c r="L6" s="15">
        <f>MAX(H6,1)</f>
        <v>1</v>
      </c>
    </row>
    <row r="7">
      <c r="A7" s="11" t="inlineStr">
        <is>
          <t xml:space="preserve">Food (sample, delete me)</t>
        </is>
      </c>
      <c r="B7" s="11" t="inlineStr">
        <is>
          <t xml:space="preserve">Food</t>
        </is>
      </c>
      <c r="C7" s="11" t="inlineStr">
        <is>
          <t xml:space="preserve">Monthly / รายเดือน</t>
        </is>
      </c>
      <c r="D7" s="12">
        <v>9000</v>
      </c>
      <c r="E7" s="13">
        <v>46388</v>
      </c>
      <c r="F7" s="13"/>
      <c r="G7" s="14" t="str">
        <f>IF(COUNTA(A7:F7)=0,"",IF(A7="","⚠ Item? / ชื่อรายการ",IF(NOT(ISNUMBER(D7)),"⚠ Amount? / จำนวนเงิน",IF(H7&lt;0,"⚠ How often? / ความถี่",IF(I7&lt;0,"⚠ First due month? / เดือนแรก",IF(J7&lt;I7,"⚠ End before first / สิ้นสุดก่อนเริ่ม","✓"))))))</f>
        <v>✓</v>
      </c>
      <c r="H7" s="15">
        <f>IF(C7="",-1,IF(OR(ISNUMBER(SEARCH("Monthly",C7)),ISNUMBER(SEARCH("รายเดือน",C7))),1,IF(OR(ISNUMBER(SEARCH("Quarterly",C7)),ISNUMBER(SEARCH("ไตรมาส",C7))),3,IF(OR(ISNUMBER(SEARCH("Twice",C7)),ISNUMBER(SEARCH("สองครั้ง",C7)),ISNUMBER(SEARCH("2 ครั้ง",C7))),6,IF(OR(ISNUMBER(SEARCH("Annual",C7)),ISNUMBER(SEARCH("Yearly",C7)),ISNUMBER(SEARCH("รายปี",C7))),12,IF(OR(ISNUMBER(SEARCH("One-off",C7)),ISNUMBER(SEARCH("Once",C7)),ISNUMBER(SEARCH("ครั้งเดียว",C7))),0,-1))))))</f>
        <v>1</v>
      </c>
      <c r="I7" s="15">
        <f>IF(ISNUMBER(E7),YEAR(E7)*12+MONTH(E7)-1,IF(AND(E7="",H7=1),0,-1))</f>
        <v>24324</v>
      </c>
      <c r="J7" s="15">
        <f>IF(H7=0,I7,IF(ISNUMBER(F7),YEAR(F7)*12+MONTH(F7)-1,999999))</f>
        <v>999999</v>
      </c>
      <c r="K7" s="15">
        <f>IF(AND(ISNUMBER(D7),H7&gt;=0,I7&gt;=0),D7,0)</f>
        <v>9000</v>
      </c>
      <c r="L7" s="15">
        <f>MAX(H7,1)</f>
        <v>1</v>
      </c>
    </row>
    <row r="8">
      <c r="A8" s="11" t="inlineStr">
        <is>
          <t xml:space="preserve">Health insurance (sample, delete me)</t>
        </is>
      </c>
      <c r="B8" s="11" t="inlineStr">
        <is>
          <t xml:space="preserve">Sinking fund</t>
        </is>
      </c>
      <c r="C8" s="11" t="inlineStr">
        <is>
          <t xml:space="preserve">Quarterly / รายไตรมาส</t>
        </is>
      </c>
      <c r="D8" s="12">
        <v>4500</v>
      </c>
      <c r="E8" s="13">
        <v>46419</v>
      </c>
      <c r="F8" s="13"/>
      <c r="G8" s="14" t="str">
        <f>IF(COUNTA(A8:F8)=0,"",IF(A8="","⚠ Item? / ชื่อรายการ",IF(NOT(ISNUMBER(D8)),"⚠ Amount? / จำนวนเงิน",IF(H8&lt;0,"⚠ How often? / ความถี่",IF(I8&lt;0,"⚠ First due month? / เดือนแรก",IF(J8&lt;I8,"⚠ End before first / สิ้นสุดก่อนเริ่ม","✓"))))))</f>
        <v>✓</v>
      </c>
      <c r="H8" s="15">
        <f>IF(C8="",-1,IF(OR(ISNUMBER(SEARCH("Monthly",C8)),ISNUMBER(SEARCH("รายเดือน",C8))),1,IF(OR(ISNUMBER(SEARCH("Quarterly",C8)),ISNUMBER(SEARCH("ไตรมาส",C8))),3,IF(OR(ISNUMBER(SEARCH("Twice",C8)),ISNUMBER(SEARCH("สองครั้ง",C8)),ISNUMBER(SEARCH("2 ครั้ง",C8))),6,IF(OR(ISNUMBER(SEARCH("Annual",C8)),ISNUMBER(SEARCH("Yearly",C8)),ISNUMBER(SEARCH("รายปี",C8))),12,IF(OR(ISNUMBER(SEARCH("One-off",C8)),ISNUMBER(SEARCH("Once",C8)),ISNUMBER(SEARCH("ครั้งเดียว",C8))),0,-1))))))</f>
        <v>3</v>
      </c>
      <c r="I8" s="15">
        <f>IF(ISNUMBER(E8),YEAR(E8)*12+MONTH(E8)-1,IF(AND(E8="",H8=1),0,-1))</f>
        <v>24325</v>
      </c>
      <c r="J8" s="15">
        <f>IF(H8=0,I8,IF(ISNUMBER(F8),YEAR(F8)*12+MONTH(F8)-1,999999))</f>
        <v>999999</v>
      </c>
      <c r="K8" s="15">
        <f>IF(AND(ISNUMBER(D8),H8&gt;=0,I8&gt;=0),D8,0)</f>
        <v>4500</v>
      </c>
      <c r="L8" s="15">
        <f>MAX(H8,1)</f>
        <v>3</v>
      </c>
    </row>
    <row r="9">
      <c r="A9" s="11" t="inlineStr">
        <is>
          <t xml:space="preserve">Car insurance (sample, delete me)</t>
        </is>
      </c>
      <c r="B9" s="11" t="inlineStr">
        <is>
          <t xml:space="preserve">Sinking fund</t>
        </is>
      </c>
      <c r="C9" s="11" t="inlineStr">
        <is>
          <t xml:space="preserve">Annual / รายปี</t>
        </is>
      </c>
      <c r="D9" s="12">
        <v>12000</v>
      </c>
      <c r="E9" s="13">
        <v>46447</v>
      </c>
      <c r="F9" s="13"/>
      <c r="G9" s="14" t="str">
        <f>IF(COUNTA(A9:F9)=0,"",IF(A9="","⚠ Item? / ชื่อรายการ",IF(NOT(ISNUMBER(D9)),"⚠ Amount? / จำนวนเงิน",IF(H9&lt;0,"⚠ How often? / ความถี่",IF(I9&lt;0,"⚠ First due month? / เดือนแรก",IF(J9&lt;I9,"⚠ End before first / สิ้นสุดก่อนเริ่ม","✓"))))))</f>
        <v>✓</v>
      </c>
      <c r="H9" s="15">
        <f>IF(C9="",-1,IF(OR(ISNUMBER(SEARCH("Monthly",C9)),ISNUMBER(SEARCH("รายเดือน",C9))),1,IF(OR(ISNUMBER(SEARCH("Quarterly",C9)),ISNUMBER(SEARCH("ไตรมาส",C9))),3,IF(OR(ISNUMBER(SEARCH("Twice",C9)),ISNUMBER(SEARCH("สองครั้ง",C9)),ISNUMBER(SEARCH("2 ครั้ง",C9))),6,IF(OR(ISNUMBER(SEARCH("Annual",C9)),ISNUMBER(SEARCH("Yearly",C9)),ISNUMBER(SEARCH("รายปี",C9))),12,IF(OR(ISNUMBER(SEARCH("One-off",C9)),ISNUMBER(SEARCH("Once",C9)),ISNUMBER(SEARCH("ครั้งเดียว",C9))),0,-1))))))</f>
        <v>12</v>
      </c>
      <c r="I9" s="15">
        <f>IF(ISNUMBER(E9),YEAR(E9)*12+MONTH(E9)-1,IF(AND(E9="",H9=1),0,-1))</f>
        <v>24326</v>
      </c>
      <c r="J9" s="15">
        <f>IF(H9=0,I9,IF(ISNUMBER(F9),YEAR(F9)*12+MONTH(F9)-1,999999))</f>
        <v>999999</v>
      </c>
      <c r="K9" s="15">
        <f>IF(AND(ISNUMBER(D9),H9&gt;=0,I9&gt;=0),D9,0)</f>
        <v>12000</v>
      </c>
      <c r="L9" s="15">
        <f>MAX(H9,1)</f>
        <v>12</v>
      </c>
    </row>
    <row r="10">
      <c r="A10" s="11" t="inlineStr">
        <is>
          <t xml:space="preserve">New Year trip (sample, delete me)</t>
        </is>
      </c>
      <c r="B10" s="11" t="inlineStr">
        <is>
          <t xml:space="preserve">Sinking fund</t>
        </is>
      </c>
      <c r="C10" s="11" t="inlineStr">
        <is>
          <t xml:space="preserve">One-off / ครั้งเดียว</t>
        </is>
      </c>
      <c r="D10" s="12">
        <v>24000</v>
      </c>
      <c r="E10" s="13">
        <v>46722</v>
      </c>
      <c r="F10" s="13"/>
      <c r="G10" s="14" t="str">
        <f>IF(COUNTA(A10:F10)=0,"",IF(A10="","⚠ Item? / ชื่อรายการ",IF(NOT(ISNUMBER(D10)),"⚠ Amount? / จำนวนเงิน",IF(H10&lt;0,"⚠ How often? / ความถี่",IF(I10&lt;0,"⚠ First due month? / เดือนแรก",IF(J10&lt;I10,"⚠ End before first / สิ้นสุดก่อนเริ่ม","✓"))))))</f>
        <v>✓</v>
      </c>
      <c r="H10" s="15">
        <f>IF(C10="",-1,IF(OR(ISNUMBER(SEARCH("Monthly",C10)),ISNUMBER(SEARCH("รายเดือน",C10))),1,IF(OR(ISNUMBER(SEARCH("Quarterly",C10)),ISNUMBER(SEARCH("ไตรมาส",C10))),3,IF(OR(ISNUMBER(SEARCH("Twice",C10)),ISNUMBER(SEARCH("สองครั้ง",C10)),ISNUMBER(SEARCH("2 ครั้ง",C10))),6,IF(OR(ISNUMBER(SEARCH("Annual",C10)),ISNUMBER(SEARCH("Yearly",C10)),ISNUMBER(SEARCH("รายปี",C10))),12,IF(OR(ISNUMBER(SEARCH("One-off",C10)),ISNUMBER(SEARCH("Once",C10)),ISNUMBER(SEARCH("ครั้งเดียว",C10))),0,-1))))))</f>
        <v>0</v>
      </c>
      <c r="I10" s="15">
        <f>IF(ISNUMBER(E10),YEAR(E10)*12+MONTH(E10)-1,IF(AND(E10="",H10=1),0,-1))</f>
        <v>24335</v>
      </c>
      <c r="J10" s="15">
        <f>IF(H10=0,I10,IF(ISNUMBER(F10),YEAR(F10)*12+MONTH(F10)-1,999999))</f>
        <v>24335</v>
      </c>
      <c r="K10" s="15">
        <f>IF(AND(ISNUMBER(D10),H10&gt;=0,I10&gt;=0),D10,0)</f>
        <v>24000</v>
      </c>
      <c r="L10" s="15">
        <f>MAX(H10,1)</f>
        <v>1</v>
      </c>
    </row>
    <row r="11">
      <c r="A11" s="8"/>
      <c r="B11" s="8"/>
      <c r="C11" s="8"/>
      <c r="D11" s="9"/>
      <c r="E11" s="10"/>
      <c r="F11" s="10"/>
      <c r="G11" s="14" t="str">
        <f>IF(COUNTA(A11:F11)=0,"",IF(A11="","⚠ Item? / ชื่อรายการ",IF(NOT(ISNUMBER(D11)),"⚠ Amount? / จำนวนเงิน",IF(H11&lt;0,"⚠ How often? / ความถี่",IF(I11&lt;0,"⚠ First due month? / เดือนแรก",IF(J11&lt;I11,"⚠ End before first / สิ้นสุดก่อนเริ่ม","✓"))))))</f>
        <v/>
      </c>
      <c r="H11" s="15">
        <f>IF(C11="",-1,IF(OR(ISNUMBER(SEARCH("Monthly",C11)),ISNUMBER(SEARCH("รายเดือน",C11))),1,IF(OR(ISNUMBER(SEARCH("Quarterly",C11)),ISNUMBER(SEARCH("ไตรมาส",C11))),3,IF(OR(ISNUMBER(SEARCH("Twice",C11)),ISNUMBER(SEARCH("สองครั้ง",C11)),ISNUMBER(SEARCH("2 ครั้ง",C11))),6,IF(OR(ISNUMBER(SEARCH("Annual",C11)),ISNUMBER(SEARCH("Yearly",C11)),ISNUMBER(SEARCH("รายปี",C11))),12,IF(OR(ISNUMBER(SEARCH("One-off",C11)),ISNUMBER(SEARCH("Once",C11)),ISNUMBER(SEARCH("ครั้งเดียว",C11))),0,-1))))))</f>
        <v>-1</v>
      </c>
      <c r="I11" s="15">
        <f>IF(ISNUMBER(E11),YEAR(E11)*12+MONTH(E11)-1,IF(AND(E11="",H11=1),0,-1))</f>
        <v>-1</v>
      </c>
      <c r="J11" s="15">
        <f>IF(H11=0,I11,IF(ISNUMBER(F11),YEAR(F11)*12+MONTH(F11)-1,999999))</f>
        <v>999999</v>
      </c>
      <c r="K11" s="15">
        <f>IF(AND(ISNUMBER(D11),H11&gt;=0,I11&gt;=0),D11,0)</f>
        <v>0</v>
      </c>
      <c r="L11" s="15">
        <f>MAX(H11,1)</f>
        <v>1</v>
      </c>
    </row>
    <row r="12">
      <c r="A12" s="8"/>
      <c r="B12" s="8"/>
      <c r="C12" s="8"/>
      <c r="D12" s="9"/>
      <c r="E12" s="10"/>
      <c r="F12" s="10"/>
      <c r="G12" s="14" t="str">
        <f>IF(COUNTA(A12:F12)=0,"",IF(A12="","⚠ Item? / ชื่อรายการ",IF(NOT(ISNUMBER(D12)),"⚠ Amount? / จำนวนเงิน",IF(H12&lt;0,"⚠ How often? / ความถี่",IF(I12&lt;0,"⚠ First due month? / เดือนแรก",IF(J12&lt;I12,"⚠ End before first / สิ้นสุดก่อนเริ่ม","✓"))))))</f>
        <v/>
      </c>
      <c r="H12" s="15">
        <f>IF(C12="",-1,IF(OR(ISNUMBER(SEARCH("Monthly",C12)),ISNUMBER(SEARCH("รายเดือน",C12))),1,IF(OR(ISNUMBER(SEARCH("Quarterly",C12)),ISNUMBER(SEARCH("ไตรมาส",C12))),3,IF(OR(ISNUMBER(SEARCH("Twice",C12)),ISNUMBER(SEARCH("สองครั้ง",C12)),ISNUMBER(SEARCH("2 ครั้ง",C12))),6,IF(OR(ISNUMBER(SEARCH("Annual",C12)),ISNUMBER(SEARCH("Yearly",C12)),ISNUMBER(SEARCH("รายปี",C12))),12,IF(OR(ISNUMBER(SEARCH("One-off",C12)),ISNUMBER(SEARCH("Once",C12)),ISNUMBER(SEARCH("ครั้งเดียว",C12))),0,-1))))))</f>
        <v>-1</v>
      </c>
      <c r="I12" s="15">
        <f>IF(ISNUMBER(E12),YEAR(E12)*12+MONTH(E12)-1,IF(AND(E12="",H12=1),0,-1))</f>
        <v>-1</v>
      </c>
      <c r="J12" s="15">
        <f>IF(H12=0,I12,IF(ISNUMBER(F12),YEAR(F12)*12+MONTH(F12)-1,999999))</f>
        <v>999999</v>
      </c>
      <c r="K12" s="15">
        <f>IF(AND(ISNUMBER(D12),H12&gt;=0,I12&gt;=0),D12,0)</f>
        <v>0</v>
      </c>
      <c r="L12" s="15">
        <f>MAX(H12,1)</f>
        <v>1</v>
      </c>
    </row>
    <row r="13">
      <c r="A13" s="8"/>
      <c r="B13" s="8"/>
      <c r="C13" s="8"/>
      <c r="D13" s="9"/>
      <c r="E13" s="10"/>
      <c r="F13" s="10"/>
      <c r="G13" s="14" t="str">
        <f>IF(COUNTA(A13:F13)=0,"",IF(A13="","⚠ Item? / ชื่อรายการ",IF(NOT(ISNUMBER(D13)),"⚠ Amount? / จำนวนเงิน",IF(H13&lt;0,"⚠ How often? / ความถี่",IF(I13&lt;0,"⚠ First due month? / เดือนแรก",IF(J13&lt;I13,"⚠ End before first / สิ้นสุดก่อนเริ่ม","✓"))))))</f>
        <v/>
      </c>
      <c r="H13" s="15">
        <f>IF(C13="",-1,IF(OR(ISNUMBER(SEARCH("Monthly",C13)),ISNUMBER(SEARCH("รายเดือน",C13))),1,IF(OR(ISNUMBER(SEARCH("Quarterly",C13)),ISNUMBER(SEARCH("ไตรมาส",C13))),3,IF(OR(ISNUMBER(SEARCH("Twice",C13)),ISNUMBER(SEARCH("สองครั้ง",C13)),ISNUMBER(SEARCH("2 ครั้ง",C13))),6,IF(OR(ISNUMBER(SEARCH("Annual",C13)),ISNUMBER(SEARCH("Yearly",C13)),ISNUMBER(SEARCH("รายปี",C13))),12,IF(OR(ISNUMBER(SEARCH("One-off",C13)),ISNUMBER(SEARCH("Once",C13)),ISNUMBER(SEARCH("ครั้งเดียว",C13))),0,-1))))))</f>
        <v>-1</v>
      </c>
      <c r="I13" s="15">
        <f>IF(ISNUMBER(E13),YEAR(E13)*12+MONTH(E13)-1,IF(AND(E13="",H13=1),0,-1))</f>
        <v>-1</v>
      </c>
      <c r="J13" s="15">
        <f>IF(H13=0,I13,IF(ISNUMBER(F13),YEAR(F13)*12+MONTH(F13)-1,999999))</f>
        <v>999999</v>
      </c>
      <c r="K13" s="15">
        <f>IF(AND(ISNUMBER(D13),H13&gt;=0,I13&gt;=0),D13,0)</f>
        <v>0</v>
      </c>
      <c r="L13" s="15">
        <f>MAX(H13,1)</f>
        <v>1</v>
      </c>
    </row>
    <row r="14">
      <c r="A14" s="8"/>
      <c r="B14" s="8"/>
      <c r="C14" s="8"/>
      <c r="D14" s="9"/>
      <c r="E14" s="10"/>
      <c r="F14" s="10"/>
      <c r="G14" s="14" t="str">
        <f>IF(COUNTA(A14:F14)=0,"",IF(A14="","⚠ Item? / ชื่อรายการ",IF(NOT(ISNUMBER(D14)),"⚠ Amount? / จำนวนเงิน",IF(H14&lt;0,"⚠ How often? / ความถี่",IF(I14&lt;0,"⚠ First due month? / เดือนแรก",IF(J14&lt;I14,"⚠ End before first / สิ้นสุดก่อนเริ่ม","✓"))))))</f>
        <v/>
      </c>
      <c r="H14" s="15">
        <f>IF(C14="",-1,IF(OR(ISNUMBER(SEARCH("Monthly",C14)),ISNUMBER(SEARCH("รายเดือน",C14))),1,IF(OR(ISNUMBER(SEARCH("Quarterly",C14)),ISNUMBER(SEARCH("ไตรมาส",C14))),3,IF(OR(ISNUMBER(SEARCH("Twice",C14)),ISNUMBER(SEARCH("สองครั้ง",C14)),ISNUMBER(SEARCH("2 ครั้ง",C14))),6,IF(OR(ISNUMBER(SEARCH("Annual",C14)),ISNUMBER(SEARCH("Yearly",C14)),ISNUMBER(SEARCH("รายปี",C14))),12,IF(OR(ISNUMBER(SEARCH("One-off",C14)),ISNUMBER(SEARCH("Once",C14)),ISNUMBER(SEARCH("ครั้งเดียว",C14))),0,-1))))))</f>
        <v>-1</v>
      </c>
      <c r="I14" s="15">
        <f>IF(ISNUMBER(E14),YEAR(E14)*12+MONTH(E14)-1,IF(AND(E14="",H14=1),0,-1))</f>
        <v>-1</v>
      </c>
      <c r="J14" s="15">
        <f>IF(H14=0,I14,IF(ISNUMBER(F14),YEAR(F14)*12+MONTH(F14)-1,999999))</f>
        <v>999999</v>
      </c>
      <c r="K14" s="15">
        <f>IF(AND(ISNUMBER(D14),H14&gt;=0,I14&gt;=0),D14,0)</f>
        <v>0</v>
      </c>
      <c r="L14" s="15">
        <f>MAX(H14,1)</f>
        <v>1</v>
      </c>
    </row>
    <row r="15">
      <c r="A15" s="8"/>
      <c r="B15" s="8"/>
      <c r="C15" s="8"/>
      <c r="D15" s="9"/>
      <c r="E15" s="10"/>
      <c r="F15" s="10"/>
      <c r="G15" s="14" t="str">
        <f>IF(COUNTA(A15:F15)=0,"",IF(A15="","⚠ Item? / ชื่อรายการ",IF(NOT(ISNUMBER(D15)),"⚠ Amount? / จำนวนเงิน",IF(H15&lt;0,"⚠ How often? / ความถี่",IF(I15&lt;0,"⚠ First due month? / เดือนแรก",IF(J15&lt;I15,"⚠ End before first / สิ้นสุดก่อนเริ่ม","✓"))))))</f>
        <v/>
      </c>
      <c r="H15" s="15">
        <f>IF(C15="",-1,IF(OR(ISNUMBER(SEARCH("Monthly",C15)),ISNUMBER(SEARCH("รายเดือน",C15))),1,IF(OR(ISNUMBER(SEARCH("Quarterly",C15)),ISNUMBER(SEARCH("ไตรมาส",C15))),3,IF(OR(ISNUMBER(SEARCH("Twice",C15)),ISNUMBER(SEARCH("สองครั้ง",C15)),ISNUMBER(SEARCH("2 ครั้ง",C15))),6,IF(OR(ISNUMBER(SEARCH("Annual",C15)),ISNUMBER(SEARCH("Yearly",C15)),ISNUMBER(SEARCH("รายปี",C15))),12,IF(OR(ISNUMBER(SEARCH("One-off",C15)),ISNUMBER(SEARCH("Once",C15)),ISNUMBER(SEARCH("ครั้งเดียว",C15))),0,-1))))))</f>
        <v>-1</v>
      </c>
      <c r="I15" s="15">
        <f>IF(ISNUMBER(E15),YEAR(E15)*12+MONTH(E15)-1,IF(AND(E15="",H15=1),0,-1))</f>
        <v>-1</v>
      </c>
      <c r="J15" s="15">
        <f>IF(H15=0,I15,IF(ISNUMBER(F15),YEAR(F15)*12+MONTH(F15)-1,999999))</f>
        <v>999999</v>
      </c>
      <c r="K15" s="15">
        <f>IF(AND(ISNUMBER(D15),H15&gt;=0,I15&gt;=0),D15,0)</f>
        <v>0</v>
      </c>
      <c r="L15" s="15">
        <f>MAX(H15,1)</f>
        <v>1</v>
      </c>
    </row>
    <row r="16">
      <c r="A16" s="8"/>
      <c r="B16" s="8"/>
      <c r="C16" s="8"/>
      <c r="D16" s="9"/>
      <c r="E16" s="10"/>
      <c r="F16" s="10"/>
      <c r="G16" s="14" t="str">
        <f>IF(COUNTA(A16:F16)=0,"",IF(A16="","⚠ Item? / ชื่อรายการ",IF(NOT(ISNUMBER(D16)),"⚠ Amount? / จำนวนเงิน",IF(H16&lt;0,"⚠ How often? / ความถี่",IF(I16&lt;0,"⚠ First due month? / เดือนแรก",IF(J16&lt;I16,"⚠ End before first / สิ้นสุดก่อนเริ่ม","✓"))))))</f>
        <v/>
      </c>
      <c r="H16" s="15">
        <f>IF(C16="",-1,IF(OR(ISNUMBER(SEARCH("Monthly",C16)),ISNUMBER(SEARCH("รายเดือน",C16))),1,IF(OR(ISNUMBER(SEARCH("Quarterly",C16)),ISNUMBER(SEARCH("ไตรมาส",C16))),3,IF(OR(ISNUMBER(SEARCH("Twice",C16)),ISNUMBER(SEARCH("สองครั้ง",C16)),ISNUMBER(SEARCH("2 ครั้ง",C16))),6,IF(OR(ISNUMBER(SEARCH("Annual",C16)),ISNUMBER(SEARCH("Yearly",C16)),ISNUMBER(SEARCH("รายปี",C16))),12,IF(OR(ISNUMBER(SEARCH("One-off",C16)),ISNUMBER(SEARCH("Once",C16)),ISNUMBER(SEARCH("ครั้งเดียว",C16))),0,-1))))))</f>
        <v>-1</v>
      </c>
      <c r="I16" s="15">
        <f>IF(ISNUMBER(E16),YEAR(E16)*12+MONTH(E16)-1,IF(AND(E16="",H16=1),0,-1))</f>
        <v>-1</v>
      </c>
      <c r="J16" s="15">
        <f>IF(H16=0,I16,IF(ISNUMBER(F16),YEAR(F16)*12+MONTH(F16)-1,999999))</f>
        <v>999999</v>
      </c>
      <c r="K16" s="15">
        <f>IF(AND(ISNUMBER(D16),H16&gt;=0,I16&gt;=0),D16,0)</f>
        <v>0</v>
      </c>
      <c r="L16" s="15">
        <f>MAX(H16,1)</f>
        <v>1</v>
      </c>
    </row>
    <row r="17">
      <c r="A17" s="8"/>
      <c r="B17" s="8"/>
      <c r="C17" s="8"/>
      <c r="D17" s="9"/>
      <c r="E17" s="10"/>
      <c r="F17" s="10"/>
      <c r="G17" s="14" t="str">
        <f>IF(COUNTA(A17:F17)=0,"",IF(A17="","⚠ Item? / ชื่อรายการ",IF(NOT(ISNUMBER(D17)),"⚠ Amount? / จำนวนเงิน",IF(H17&lt;0,"⚠ How often? / ความถี่",IF(I17&lt;0,"⚠ First due month? / เดือนแรก",IF(J17&lt;I17,"⚠ End before first / สิ้นสุดก่อนเริ่ม","✓"))))))</f>
        <v/>
      </c>
      <c r="H17" s="15">
        <f>IF(C17="",-1,IF(OR(ISNUMBER(SEARCH("Monthly",C17)),ISNUMBER(SEARCH("รายเดือน",C17))),1,IF(OR(ISNUMBER(SEARCH("Quarterly",C17)),ISNUMBER(SEARCH("ไตรมาส",C17))),3,IF(OR(ISNUMBER(SEARCH("Twice",C17)),ISNUMBER(SEARCH("สองครั้ง",C17)),ISNUMBER(SEARCH("2 ครั้ง",C17))),6,IF(OR(ISNUMBER(SEARCH("Annual",C17)),ISNUMBER(SEARCH("Yearly",C17)),ISNUMBER(SEARCH("รายปี",C17))),12,IF(OR(ISNUMBER(SEARCH("One-off",C17)),ISNUMBER(SEARCH("Once",C17)),ISNUMBER(SEARCH("ครั้งเดียว",C17))),0,-1))))))</f>
        <v>-1</v>
      </c>
      <c r="I17" s="15">
        <f>IF(ISNUMBER(E17),YEAR(E17)*12+MONTH(E17)-1,IF(AND(E17="",H17=1),0,-1))</f>
        <v>-1</v>
      </c>
      <c r="J17" s="15">
        <f>IF(H17=0,I17,IF(ISNUMBER(F17),YEAR(F17)*12+MONTH(F17)-1,999999))</f>
        <v>999999</v>
      </c>
      <c r="K17" s="15">
        <f>IF(AND(ISNUMBER(D17),H17&gt;=0,I17&gt;=0),D17,0)</f>
        <v>0</v>
      </c>
      <c r="L17" s="15">
        <f>MAX(H17,1)</f>
        <v>1</v>
      </c>
    </row>
    <row r="18">
      <c r="A18" s="8"/>
      <c r="B18" s="8"/>
      <c r="C18" s="8"/>
      <c r="D18" s="9"/>
      <c r="E18" s="10"/>
      <c r="F18" s="10"/>
      <c r="G18" s="14" t="str">
        <f>IF(COUNTA(A18:F18)=0,"",IF(A18="","⚠ Item? / ชื่อรายการ",IF(NOT(ISNUMBER(D18)),"⚠ Amount? / จำนวนเงิน",IF(H18&lt;0,"⚠ How often? / ความถี่",IF(I18&lt;0,"⚠ First due month? / เดือนแรก",IF(J18&lt;I18,"⚠ End before first / สิ้นสุดก่อนเริ่ม","✓"))))))</f>
        <v/>
      </c>
      <c r="H18" s="15">
        <f>IF(C18="",-1,IF(OR(ISNUMBER(SEARCH("Monthly",C18)),ISNUMBER(SEARCH("รายเดือน",C18))),1,IF(OR(ISNUMBER(SEARCH("Quarterly",C18)),ISNUMBER(SEARCH("ไตรมาส",C18))),3,IF(OR(ISNUMBER(SEARCH("Twice",C18)),ISNUMBER(SEARCH("สองครั้ง",C18)),ISNUMBER(SEARCH("2 ครั้ง",C18))),6,IF(OR(ISNUMBER(SEARCH("Annual",C18)),ISNUMBER(SEARCH("Yearly",C18)),ISNUMBER(SEARCH("รายปี",C18))),12,IF(OR(ISNUMBER(SEARCH("One-off",C18)),ISNUMBER(SEARCH("Once",C18)),ISNUMBER(SEARCH("ครั้งเดียว",C18))),0,-1))))))</f>
        <v>-1</v>
      </c>
      <c r="I18" s="15">
        <f>IF(ISNUMBER(E18),YEAR(E18)*12+MONTH(E18)-1,IF(AND(E18="",H18=1),0,-1))</f>
        <v>-1</v>
      </c>
      <c r="J18" s="15">
        <f>IF(H18=0,I18,IF(ISNUMBER(F18),YEAR(F18)*12+MONTH(F18)-1,999999))</f>
        <v>999999</v>
      </c>
      <c r="K18" s="15">
        <f>IF(AND(ISNUMBER(D18),H18&gt;=0,I18&gt;=0),D18,0)</f>
        <v>0</v>
      </c>
      <c r="L18" s="15">
        <f>MAX(H18,1)</f>
        <v>1</v>
      </c>
    </row>
    <row r="19">
      <c r="A19" s="8"/>
      <c r="B19" s="8"/>
      <c r="C19" s="8"/>
      <c r="D19" s="9"/>
      <c r="E19" s="10"/>
      <c r="F19" s="10"/>
      <c r="G19" s="14" t="str">
        <f>IF(COUNTA(A19:F19)=0,"",IF(A19="","⚠ Item? / ชื่อรายการ",IF(NOT(ISNUMBER(D19)),"⚠ Amount? / จำนวนเงิน",IF(H19&lt;0,"⚠ How often? / ความถี่",IF(I19&lt;0,"⚠ First due month? / เดือนแรก",IF(J19&lt;I19,"⚠ End before first / สิ้นสุดก่อนเริ่ม","✓"))))))</f>
        <v/>
      </c>
      <c r="H19" s="15">
        <f>IF(C19="",-1,IF(OR(ISNUMBER(SEARCH("Monthly",C19)),ISNUMBER(SEARCH("รายเดือน",C19))),1,IF(OR(ISNUMBER(SEARCH("Quarterly",C19)),ISNUMBER(SEARCH("ไตรมาส",C19))),3,IF(OR(ISNUMBER(SEARCH("Twice",C19)),ISNUMBER(SEARCH("สองครั้ง",C19)),ISNUMBER(SEARCH("2 ครั้ง",C19))),6,IF(OR(ISNUMBER(SEARCH("Annual",C19)),ISNUMBER(SEARCH("Yearly",C19)),ISNUMBER(SEARCH("รายปี",C19))),12,IF(OR(ISNUMBER(SEARCH("One-off",C19)),ISNUMBER(SEARCH("Once",C19)),ISNUMBER(SEARCH("ครั้งเดียว",C19))),0,-1))))))</f>
        <v>-1</v>
      </c>
      <c r="I19" s="15">
        <f>IF(ISNUMBER(E19),YEAR(E19)*12+MONTH(E19)-1,IF(AND(E19="",H19=1),0,-1))</f>
        <v>-1</v>
      </c>
      <c r="J19" s="15">
        <f>IF(H19=0,I19,IF(ISNUMBER(F19),YEAR(F19)*12+MONTH(F19)-1,999999))</f>
        <v>999999</v>
      </c>
      <c r="K19" s="15">
        <f>IF(AND(ISNUMBER(D19),H19&gt;=0,I19&gt;=0),D19,0)</f>
        <v>0</v>
      </c>
      <c r="L19" s="15">
        <f>MAX(H19,1)</f>
        <v>1</v>
      </c>
    </row>
    <row r="20">
      <c r="A20" s="8"/>
      <c r="B20" s="8"/>
      <c r="C20" s="8"/>
      <c r="D20" s="9"/>
      <c r="E20" s="10"/>
      <c r="F20" s="10"/>
      <c r="G20" s="14" t="str">
        <f>IF(COUNTA(A20:F20)=0,"",IF(A20="","⚠ Item? / ชื่อรายการ",IF(NOT(ISNUMBER(D20)),"⚠ Amount? / จำนวนเงิน",IF(H20&lt;0,"⚠ How often? / ความถี่",IF(I20&lt;0,"⚠ First due month? / เดือนแรก",IF(J20&lt;I20,"⚠ End before first / สิ้นสุดก่อนเริ่ม","✓"))))))</f>
        <v/>
      </c>
      <c r="H20" s="15">
        <f>IF(C20="",-1,IF(OR(ISNUMBER(SEARCH("Monthly",C20)),ISNUMBER(SEARCH("รายเดือน",C20))),1,IF(OR(ISNUMBER(SEARCH("Quarterly",C20)),ISNUMBER(SEARCH("ไตรมาส",C20))),3,IF(OR(ISNUMBER(SEARCH("Twice",C20)),ISNUMBER(SEARCH("สองครั้ง",C20)),ISNUMBER(SEARCH("2 ครั้ง",C20))),6,IF(OR(ISNUMBER(SEARCH("Annual",C20)),ISNUMBER(SEARCH("Yearly",C20)),ISNUMBER(SEARCH("รายปี",C20))),12,IF(OR(ISNUMBER(SEARCH("One-off",C20)),ISNUMBER(SEARCH("Once",C20)),ISNUMBER(SEARCH("ครั้งเดียว",C20))),0,-1))))))</f>
        <v>-1</v>
      </c>
      <c r="I20" s="15">
        <f>IF(ISNUMBER(E20),YEAR(E20)*12+MONTH(E20)-1,IF(AND(E20="",H20=1),0,-1))</f>
        <v>-1</v>
      </c>
      <c r="J20" s="15">
        <f>IF(H20=0,I20,IF(ISNUMBER(F20),YEAR(F20)*12+MONTH(F20)-1,999999))</f>
        <v>999999</v>
      </c>
      <c r="K20" s="15">
        <f>IF(AND(ISNUMBER(D20),H20&gt;=0,I20&gt;=0),D20,0)</f>
        <v>0</v>
      </c>
      <c r="L20" s="15">
        <f>MAX(H20,1)</f>
        <v>1</v>
      </c>
    </row>
    <row r="21">
      <c r="A21" s="8"/>
      <c r="B21" s="8"/>
      <c r="C21" s="8"/>
      <c r="D21" s="9"/>
      <c r="E21" s="10"/>
      <c r="F21" s="10"/>
      <c r="G21" s="14" t="str">
        <f>IF(COUNTA(A21:F21)=0,"",IF(A21="","⚠ Item? / ชื่อรายการ",IF(NOT(ISNUMBER(D21)),"⚠ Amount? / จำนวนเงิน",IF(H21&lt;0,"⚠ How often? / ความถี่",IF(I21&lt;0,"⚠ First due month? / เดือนแรก",IF(J21&lt;I21,"⚠ End before first / สิ้นสุดก่อนเริ่ม","✓"))))))</f>
        <v/>
      </c>
      <c r="H21" s="15">
        <f>IF(C21="",-1,IF(OR(ISNUMBER(SEARCH("Monthly",C21)),ISNUMBER(SEARCH("รายเดือน",C21))),1,IF(OR(ISNUMBER(SEARCH("Quarterly",C21)),ISNUMBER(SEARCH("ไตรมาส",C21))),3,IF(OR(ISNUMBER(SEARCH("Twice",C21)),ISNUMBER(SEARCH("สองครั้ง",C21)),ISNUMBER(SEARCH("2 ครั้ง",C21))),6,IF(OR(ISNUMBER(SEARCH("Annual",C21)),ISNUMBER(SEARCH("Yearly",C21)),ISNUMBER(SEARCH("รายปี",C21))),12,IF(OR(ISNUMBER(SEARCH("One-off",C21)),ISNUMBER(SEARCH("Once",C21)),ISNUMBER(SEARCH("ครั้งเดียว",C21))),0,-1))))))</f>
        <v>-1</v>
      </c>
      <c r="I21" s="15">
        <f>IF(ISNUMBER(E21),YEAR(E21)*12+MONTH(E21)-1,IF(AND(E21="",H21=1),0,-1))</f>
        <v>-1</v>
      </c>
      <c r="J21" s="15">
        <f>IF(H21=0,I21,IF(ISNUMBER(F21),YEAR(F21)*12+MONTH(F21)-1,999999))</f>
        <v>999999</v>
      </c>
      <c r="K21" s="15">
        <f>IF(AND(ISNUMBER(D21),H21&gt;=0,I21&gt;=0),D21,0)</f>
        <v>0</v>
      </c>
      <c r="L21" s="15">
        <f>MAX(H21,1)</f>
        <v>1</v>
      </c>
    </row>
    <row r="22">
      <c r="A22" s="8"/>
      <c r="B22" s="8"/>
      <c r="C22" s="8"/>
      <c r="D22" s="9"/>
      <c r="E22" s="10"/>
      <c r="F22" s="10"/>
      <c r="G22" s="14" t="str">
        <f>IF(COUNTA(A22:F22)=0,"",IF(A22="","⚠ Item? / ชื่อรายการ",IF(NOT(ISNUMBER(D22)),"⚠ Amount? / จำนวนเงิน",IF(H22&lt;0,"⚠ How often? / ความถี่",IF(I22&lt;0,"⚠ First due month? / เดือนแรก",IF(J22&lt;I22,"⚠ End before first / สิ้นสุดก่อนเริ่ม","✓"))))))</f>
        <v/>
      </c>
      <c r="H22" s="15">
        <f>IF(C22="",-1,IF(OR(ISNUMBER(SEARCH("Monthly",C22)),ISNUMBER(SEARCH("รายเดือน",C22))),1,IF(OR(ISNUMBER(SEARCH("Quarterly",C22)),ISNUMBER(SEARCH("ไตรมาส",C22))),3,IF(OR(ISNUMBER(SEARCH("Twice",C22)),ISNUMBER(SEARCH("สองครั้ง",C22)),ISNUMBER(SEARCH("2 ครั้ง",C22))),6,IF(OR(ISNUMBER(SEARCH("Annual",C22)),ISNUMBER(SEARCH("Yearly",C22)),ISNUMBER(SEARCH("รายปี",C22))),12,IF(OR(ISNUMBER(SEARCH("One-off",C22)),ISNUMBER(SEARCH("Once",C22)),ISNUMBER(SEARCH("ครั้งเดียว",C22))),0,-1))))))</f>
        <v>-1</v>
      </c>
      <c r="I22" s="15">
        <f>IF(ISNUMBER(E22),YEAR(E22)*12+MONTH(E22)-1,IF(AND(E22="",H22=1),0,-1))</f>
        <v>-1</v>
      </c>
      <c r="J22" s="15">
        <f>IF(H22=0,I22,IF(ISNUMBER(F22),YEAR(F22)*12+MONTH(F22)-1,999999))</f>
        <v>999999</v>
      </c>
      <c r="K22" s="15">
        <f>IF(AND(ISNUMBER(D22),H22&gt;=0,I22&gt;=0),D22,0)</f>
        <v>0</v>
      </c>
      <c r="L22" s="15">
        <f>MAX(H22,1)</f>
        <v>1</v>
      </c>
    </row>
    <row r="23">
      <c r="A23" s="8"/>
      <c r="B23" s="8"/>
      <c r="C23" s="8"/>
      <c r="D23" s="9"/>
      <c r="E23" s="10"/>
      <c r="F23" s="10"/>
      <c r="G23" s="14" t="str">
        <f>IF(COUNTA(A23:F23)=0,"",IF(A23="","⚠ Item? / ชื่อรายการ",IF(NOT(ISNUMBER(D23)),"⚠ Amount? / จำนวนเงิน",IF(H23&lt;0,"⚠ How often? / ความถี่",IF(I23&lt;0,"⚠ First due month? / เดือนแรก",IF(J23&lt;I23,"⚠ End before first / สิ้นสุดก่อนเริ่ม","✓"))))))</f>
        <v/>
      </c>
      <c r="H23" s="15">
        <f>IF(C23="",-1,IF(OR(ISNUMBER(SEARCH("Monthly",C23)),ISNUMBER(SEARCH("รายเดือน",C23))),1,IF(OR(ISNUMBER(SEARCH("Quarterly",C23)),ISNUMBER(SEARCH("ไตรมาส",C23))),3,IF(OR(ISNUMBER(SEARCH("Twice",C23)),ISNUMBER(SEARCH("สองครั้ง",C23)),ISNUMBER(SEARCH("2 ครั้ง",C23))),6,IF(OR(ISNUMBER(SEARCH("Annual",C23)),ISNUMBER(SEARCH("Yearly",C23)),ISNUMBER(SEARCH("รายปี",C23))),12,IF(OR(ISNUMBER(SEARCH("One-off",C23)),ISNUMBER(SEARCH("Once",C23)),ISNUMBER(SEARCH("ครั้งเดียว",C23))),0,-1))))))</f>
        <v>-1</v>
      </c>
      <c r="I23" s="15">
        <f>IF(ISNUMBER(E23),YEAR(E23)*12+MONTH(E23)-1,IF(AND(E23="",H23=1),0,-1))</f>
        <v>-1</v>
      </c>
      <c r="J23" s="15">
        <f>IF(H23=0,I23,IF(ISNUMBER(F23),YEAR(F23)*12+MONTH(F23)-1,999999))</f>
        <v>999999</v>
      </c>
      <c r="K23" s="15">
        <f>IF(AND(ISNUMBER(D23),H23&gt;=0,I23&gt;=0),D23,0)</f>
        <v>0</v>
      </c>
      <c r="L23" s="15">
        <f>MAX(H23,1)</f>
        <v>1</v>
      </c>
    </row>
    <row r="24">
      <c r="A24" s="8"/>
      <c r="B24" s="8"/>
      <c r="C24" s="8"/>
      <c r="D24" s="9"/>
      <c r="E24" s="10"/>
      <c r="F24" s="10"/>
      <c r="G24" s="14" t="str">
        <f>IF(COUNTA(A24:F24)=0,"",IF(A24="","⚠ Item? / ชื่อรายการ",IF(NOT(ISNUMBER(D24)),"⚠ Amount? / จำนวนเงิน",IF(H24&lt;0,"⚠ How often? / ความถี่",IF(I24&lt;0,"⚠ First due month? / เดือนแรก",IF(J24&lt;I24,"⚠ End before first / สิ้นสุดก่อนเริ่ม","✓"))))))</f>
        <v/>
      </c>
      <c r="H24" s="15">
        <f>IF(C24="",-1,IF(OR(ISNUMBER(SEARCH("Monthly",C24)),ISNUMBER(SEARCH("รายเดือน",C24))),1,IF(OR(ISNUMBER(SEARCH("Quarterly",C24)),ISNUMBER(SEARCH("ไตรมาส",C24))),3,IF(OR(ISNUMBER(SEARCH("Twice",C24)),ISNUMBER(SEARCH("สองครั้ง",C24)),ISNUMBER(SEARCH("2 ครั้ง",C24))),6,IF(OR(ISNUMBER(SEARCH("Annual",C24)),ISNUMBER(SEARCH("Yearly",C24)),ISNUMBER(SEARCH("รายปี",C24))),12,IF(OR(ISNUMBER(SEARCH("One-off",C24)),ISNUMBER(SEARCH("Once",C24)),ISNUMBER(SEARCH("ครั้งเดียว",C24))),0,-1))))))</f>
        <v>-1</v>
      </c>
      <c r="I24" s="15">
        <f>IF(ISNUMBER(E24),YEAR(E24)*12+MONTH(E24)-1,IF(AND(E24="",H24=1),0,-1))</f>
        <v>-1</v>
      </c>
      <c r="J24" s="15">
        <f>IF(H24=0,I24,IF(ISNUMBER(F24),YEAR(F24)*12+MONTH(F24)-1,999999))</f>
        <v>999999</v>
      </c>
      <c r="K24" s="15">
        <f>IF(AND(ISNUMBER(D24),H24&gt;=0,I24&gt;=0),D24,0)</f>
        <v>0</v>
      </c>
      <c r="L24" s="15">
        <f>MAX(H24,1)</f>
        <v>1</v>
      </c>
    </row>
    <row r="25">
      <c r="A25" s="8"/>
      <c r="B25" s="8"/>
      <c r="C25" s="8"/>
      <c r="D25" s="9"/>
      <c r="E25" s="10"/>
      <c r="F25" s="10"/>
      <c r="G25" s="14" t="str">
        <f>IF(COUNTA(A25:F25)=0,"",IF(A25="","⚠ Item? / ชื่อรายการ",IF(NOT(ISNUMBER(D25)),"⚠ Amount? / จำนวนเงิน",IF(H25&lt;0,"⚠ How often? / ความถี่",IF(I25&lt;0,"⚠ First due month? / เดือนแรก",IF(J25&lt;I25,"⚠ End before first / สิ้นสุดก่อนเริ่ม","✓"))))))</f>
        <v/>
      </c>
      <c r="H25" s="15">
        <f>IF(C25="",-1,IF(OR(ISNUMBER(SEARCH("Monthly",C25)),ISNUMBER(SEARCH("รายเดือน",C25))),1,IF(OR(ISNUMBER(SEARCH("Quarterly",C25)),ISNUMBER(SEARCH("ไตรมาส",C25))),3,IF(OR(ISNUMBER(SEARCH("Twice",C25)),ISNUMBER(SEARCH("สองครั้ง",C25)),ISNUMBER(SEARCH("2 ครั้ง",C25))),6,IF(OR(ISNUMBER(SEARCH("Annual",C25)),ISNUMBER(SEARCH("Yearly",C25)),ISNUMBER(SEARCH("รายปี",C25))),12,IF(OR(ISNUMBER(SEARCH("One-off",C25)),ISNUMBER(SEARCH("Once",C25)),ISNUMBER(SEARCH("ครั้งเดียว",C25))),0,-1))))))</f>
        <v>-1</v>
      </c>
      <c r="I25" s="15">
        <f>IF(ISNUMBER(E25),YEAR(E25)*12+MONTH(E25)-1,IF(AND(E25="",H25=1),0,-1))</f>
        <v>-1</v>
      </c>
      <c r="J25" s="15">
        <f>IF(H25=0,I25,IF(ISNUMBER(F25),YEAR(F25)*12+MONTH(F25)-1,999999))</f>
        <v>999999</v>
      </c>
      <c r="K25" s="15">
        <f>IF(AND(ISNUMBER(D25),H25&gt;=0,I25&gt;=0),D25,0)</f>
        <v>0</v>
      </c>
      <c r="L25" s="15">
        <f>MAX(H25,1)</f>
        <v>1</v>
      </c>
    </row>
    <row r="26">
      <c r="A26" s="8"/>
      <c r="B26" s="8"/>
      <c r="C26" s="8"/>
      <c r="D26" s="9"/>
      <c r="E26" s="10"/>
      <c r="F26" s="10"/>
      <c r="G26" s="14" t="str">
        <f>IF(COUNTA(A26:F26)=0,"",IF(A26="","⚠ Item? / ชื่อรายการ",IF(NOT(ISNUMBER(D26)),"⚠ Amount? / จำนวนเงิน",IF(H26&lt;0,"⚠ How often? / ความถี่",IF(I26&lt;0,"⚠ First due month? / เดือนแรก",IF(J26&lt;I26,"⚠ End before first / สิ้นสุดก่อนเริ่ม","✓"))))))</f>
        <v/>
      </c>
      <c r="H26" s="15">
        <f>IF(C26="",-1,IF(OR(ISNUMBER(SEARCH("Monthly",C26)),ISNUMBER(SEARCH("รายเดือน",C26))),1,IF(OR(ISNUMBER(SEARCH("Quarterly",C26)),ISNUMBER(SEARCH("ไตรมาส",C26))),3,IF(OR(ISNUMBER(SEARCH("Twice",C26)),ISNUMBER(SEARCH("สองครั้ง",C26)),ISNUMBER(SEARCH("2 ครั้ง",C26))),6,IF(OR(ISNUMBER(SEARCH("Annual",C26)),ISNUMBER(SEARCH("Yearly",C26)),ISNUMBER(SEARCH("รายปี",C26))),12,IF(OR(ISNUMBER(SEARCH("One-off",C26)),ISNUMBER(SEARCH("Once",C26)),ISNUMBER(SEARCH("ครั้งเดียว",C26))),0,-1))))))</f>
        <v>-1</v>
      </c>
      <c r="I26" s="15">
        <f>IF(ISNUMBER(E26),YEAR(E26)*12+MONTH(E26)-1,IF(AND(E26="",H26=1),0,-1))</f>
        <v>-1</v>
      </c>
      <c r="J26" s="15">
        <f>IF(H26=0,I26,IF(ISNUMBER(F26),YEAR(F26)*12+MONTH(F26)-1,999999))</f>
        <v>999999</v>
      </c>
      <c r="K26" s="15">
        <f>IF(AND(ISNUMBER(D26),H26&gt;=0,I26&gt;=0),D26,0)</f>
        <v>0</v>
      </c>
      <c r="L26" s="15">
        <f>MAX(H26,1)</f>
        <v>1</v>
      </c>
    </row>
    <row r="27">
      <c r="A27" s="8"/>
      <c r="B27" s="8"/>
      <c r="C27" s="8"/>
      <c r="D27" s="9"/>
      <c r="E27" s="10"/>
      <c r="F27" s="10"/>
      <c r="G27" s="14" t="str">
        <f>IF(COUNTA(A27:F27)=0,"",IF(A27="","⚠ Item? / ชื่อรายการ",IF(NOT(ISNUMBER(D27)),"⚠ Amount? / จำนวนเงิน",IF(H27&lt;0,"⚠ How often? / ความถี่",IF(I27&lt;0,"⚠ First due month? / เดือนแรก",IF(J27&lt;I27,"⚠ End before first / สิ้นสุดก่อนเริ่ม","✓"))))))</f>
        <v/>
      </c>
      <c r="H27" s="15">
        <f>IF(C27="",-1,IF(OR(ISNUMBER(SEARCH("Monthly",C27)),ISNUMBER(SEARCH("รายเดือน",C27))),1,IF(OR(ISNUMBER(SEARCH("Quarterly",C27)),ISNUMBER(SEARCH("ไตรมาส",C27))),3,IF(OR(ISNUMBER(SEARCH("Twice",C27)),ISNUMBER(SEARCH("สองครั้ง",C27)),ISNUMBER(SEARCH("2 ครั้ง",C27))),6,IF(OR(ISNUMBER(SEARCH("Annual",C27)),ISNUMBER(SEARCH("Yearly",C27)),ISNUMBER(SEARCH("รายปี",C27))),12,IF(OR(ISNUMBER(SEARCH("One-off",C27)),ISNUMBER(SEARCH("Once",C27)),ISNUMBER(SEARCH("ครั้งเดียว",C27))),0,-1))))))</f>
        <v>-1</v>
      </c>
      <c r="I27" s="15">
        <f>IF(ISNUMBER(E27),YEAR(E27)*12+MONTH(E27)-1,IF(AND(E27="",H27=1),0,-1))</f>
        <v>-1</v>
      </c>
      <c r="J27" s="15">
        <f>IF(H27=0,I27,IF(ISNUMBER(F27),YEAR(F27)*12+MONTH(F27)-1,999999))</f>
        <v>999999</v>
      </c>
      <c r="K27" s="15">
        <f>IF(AND(ISNUMBER(D27),H27&gt;=0,I27&gt;=0),D27,0)</f>
        <v>0</v>
      </c>
      <c r="L27" s="15">
        <f>MAX(H27,1)</f>
        <v>1</v>
      </c>
    </row>
    <row r="28">
      <c r="A28" s="8"/>
      <c r="B28" s="8"/>
      <c r="C28" s="8"/>
      <c r="D28" s="9"/>
      <c r="E28" s="10"/>
      <c r="F28" s="10"/>
      <c r="G28" s="14" t="str">
        <f>IF(COUNTA(A28:F28)=0,"",IF(A28="","⚠ Item? / ชื่อรายการ",IF(NOT(ISNUMBER(D28)),"⚠ Amount? / จำนวนเงิน",IF(H28&lt;0,"⚠ How often? / ความถี่",IF(I28&lt;0,"⚠ First due month? / เดือนแรก",IF(J28&lt;I28,"⚠ End before first / สิ้นสุดก่อนเริ่ม","✓"))))))</f>
        <v/>
      </c>
      <c r="H28" s="15">
        <f>IF(C28="",-1,IF(OR(ISNUMBER(SEARCH("Monthly",C28)),ISNUMBER(SEARCH("รายเดือน",C28))),1,IF(OR(ISNUMBER(SEARCH("Quarterly",C28)),ISNUMBER(SEARCH("ไตรมาส",C28))),3,IF(OR(ISNUMBER(SEARCH("Twice",C28)),ISNUMBER(SEARCH("สองครั้ง",C28)),ISNUMBER(SEARCH("2 ครั้ง",C28))),6,IF(OR(ISNUMBER(SEARCH("Annual",C28)),ISNUMBER(SEARCH("Yearly",C28)),ISNUMBER(SEARCH("รายปี",C28))),12,IF(OR(ISNUMBER(SEARCH("One-off",C28)),ISNUMBER(SEARCH("Once",C28)),ISNUMBER(SEARCH("ครั้งเดียว",C28))),0,-1))))))</f>
        <v>-1</v>
      </c>
      <c r="I28" s="15">
        <f>IF(ISNUMBER(E28),YEAR(E28)*12+MONTH(E28)-1,IF(AND(E28="",H28=1),0,-1))</f>
        <v>-1</v>
      </c>
      <c r="J28" s="15">
        <f>IF(H28=0,I28,IF(ISNUMBER(F28),YEAR(F28)*12+MONTH(F28)-1,999999))</f>
        <v>999999</v>
      </c>
      <c r="K28" s="15">
        <f>IF(AND(ISNUMBER(D28),H28&gt;=0,I28&gt;=0),D28,0)</f>
        <v>0</v>
      </c>
      <c r="L28" s="15">
        <f>MAX(H28,1)</f>
        <v>1</v>
      </c>
    </row>
    <row r="29">
      <c r="A29" s="8"/>
      <c r="B29" s="8"/>
      <c r="C29" s="8"/>
      <c r="D29" s="9"/>
      <c r="E29" s="10"/>
      <c r="F29" s="10"/>
      <c r="G29" s="14" t="str">
        <f>IF(COUNTA(A29:F29)=0,"",IF(A29="","⚠ Item? / ชื่อรายการ",IF(NOT(ISNUMBER(D29)),"⚠ Amount? / จำนวนเงิน",IF(H29&lt;0,"⚠ How often? / ความถี่",IF(I29&lt;0,"⚠ First due month? / เดือนแรก",IF(J29&lt;I29,"⚠ End before first / สิ้นสุดก่อนเริ่ม","✓"))))))</f>
        <v/>
      </c>
      <c r="H29" s="15">
        <f>IF(C29="",-1,IF(OR(ISNUMBER(SEARCH("Monthly",C29)),ISNUMBER(SEARCH("รายเดือน",C29))),1,IF(OR(ISNUMBER(SEARCH("Quarterly",C29)),ISNUMBER(SEARCH("ไตรมาส",C29))),3,IF(OR(ISNUMBER(SEARCH("Twice",C29)),ISNUMBER(SEARCH("สองครั้ง",C29)),ISNUMBER(SEARCH("2 ครั้ง",C29))),6,IF(OR(ISNUMBER(SEARCH("Annual",C29)),ISNUMBER(SEARCH("Yearly",C29)),ISNUMBER(SEARCH("รายปี",C29))),12,IF(OR(ISNUMBER(SEARCH("One-off",C29)),ISNUMBER(SEARCH("Once",C29)),ISNUMBER(SEARCH("ครั้งเดียว",C29))),0,-1))))))</f>
        <v>-1</v>
      </c>
      <c r="I29" s="15">
        <f>IF(ISNUMBER(E29),YEAR(E29)*12+MONTH(E29)-1,IF(AND(E29="",H29=1),0,-1))</f>
        <v>-1</v>
      </c>
      <c r="J29" s="15">
        <f>IF(H29=0,I29,IF(ISNUMBER(F29),YEAR(F29)*12+MONTH(F29)-1,999999))</f>
        <v>999999</v>
      </c>
      <c r="K29" s="15">
        <f>IF(AND(ISNUMBER(D29),H29&gt;=0,I29&gt;=0),D29,0)</f>
        <v>0</v>
      </c>
      <c r="L29" s="15">
        <f>MAX(H29,1)</f>
        <v>1</v>
      </c>
    </row>
    <row r="30">
      <c r="A30" s="8"/>
      <c r="B30" s="8"/>
      <c r="C30" s="8"/>
      <c r="D30" s="9"/>
      <c r="E30" s="10"/>
      <c r="F30" s="10"/>
      <c r="G30" s="14" t="str">
        <f>IF(COUNTA(A30:F30)=0,"",IF(A30="","⚠ Item? / ชื่อรายการ",IF(NOT(ISNUMBER(D30)),"⚠ Amount? / จำนวนเงิน",IF(H30&lt;0,"⚠ How often? / ความถี่",IF(I30&lt;0,"⚠ First due month? / เดือนแรก",IF(J30&lt;I30,"⚠ End before first / สิ้นสุดก่อนเริ่ม","✓"))))))</f>
        <v/>
      </c>
      <c r="H30" s="15">
        <f>IF(C30="",-1,IF(OR(ISNUMBER(SEARCH("Monthly",C30)),ISNUMBER(SEARCH("รายเดือน",C30))),1,IF(OR(ISNUMBER(SEARCH("Quarterly",C30)),ISNUMBER(SEARCH("ไตรมาส",C30))),3,IF(OR(ISNUMBER(SEARCH("Twice",C30)),ISNUMBER(SEARCH("สองครั้ง",C30)),ISNUMBER(SEARCH("2 ครั้ง",C30))),6,IF(OR(ISNUMBER(SEARCH("Annual",C30)),ISNUMBER(SEARCH("Yearly",C30)),ISNUMBER(SEARCH("รายปี",C30))),12,IF(OR(ISNUMBER(SEARCH("One-off",C30)),ISNUMBER(SEARCH("Once",C30)),ISNUMBER(SEARCH("ครั้งเดียว",C30))),0,-1))))))</f>
        <v>-1</v>
      </c>
      <c r="I30" s="15">
        <f>IF(ISNUMBER(E30),YEAR(E30)*12+MONTH(E30)-1,IF(AND(E30="",H30=1),0,-1))</f>
        <v>-1</v>
      </c>
      <c r="J30" s="15">
        <f>IF(H30=0,I30,IF(ISNUMBER(F30),YEAR(F30)*12+MONTH(F30)-1,999999))</f>
        <v>999999</v>
      </c>
      <c r="K30" s="15">
        <f>IF(AND(ISNUMBER(D30),H30&gt;=0,I30&gt;=0),D30,0)</f>
        <v>0</v>
      </c>
      <c r="L30" s="15">
        <f>MAX(H30,1)</f>
        <v>1</v>
      </c>
    </row>
    <row r="31">
      <c r="A31" s="8"/>
      <c r="B31" s="8"/>
      <c r="C31" s="8"/>
      <c r="D31" s="9"/>
      <c r="E31" s="10"/>
      <c r="F31" s="10"/>
      <c r="G31" s="14" t="str">
        <f>IF(COUNTA(A31:F31)=0,"",IF(A31="","⚠ Item? / ชื่อรายการ",IF(NOT(ISNUMBER(D31)),"⚠ Amount? / จำนวนเงิน",IF(H31&lt;0,"⚠ How often? / ความถี่",IF(I31&lt;0,"⚠ First due month? / เดือนแรก",IF(J31&lt;I31,"⚠ End before first / สิ้นสุดก่อนเริ่ม","✓"))))))</f>
        <v/>
      </c>
      <c r="H31" s="15">
        <f>IF(C31="",-1,IF(OR(ISNUMBER(SEARCH("Monthly",C31)),ISNUMBER(SEARCH("รายเดือน",C31))),1,IF(OR(ISNUMBER(SEARCH("Quarterly",C31)),ISNUMBER(SEARCH("ไตรมาส",C31))),3,IF(OR(ISNUMBER(SEARCH("Twice",C31)),ISNUMBER(SEARCH("สองครั้ง",C31)),ISNUMBER(SEARCH("2 ครั้ง",C31))),6,IF(OR(ISNUMBER(SEARCH("Annual",C31)),ISNUMBER(SEARCH("Yearly",C31)),ISNUMBER(SEARCH("รายปี",C31))),12,IF(OR(ISNUMBER(SEARCH("One-off",C31)),ISNUMBER(SEARCH("Once",C31)),ISNUMBER(SEARCH("ครั้งเดียว",C31))),0,-1))))))</f>
        <v>-1</v>
      </c>
      <c r="I31" s="15">
        <f>IF(ISNUMBER(E31),YEAR(E31)*12+MONTH(E31)-1,IF(AND(E31="",H31=1),0,-1))</f>
        <v>-1</v>
      </c>
      <c r="J31" s="15">
        <f>IF(H31=0,I31,IF(ISNUMBER(F31),YEAR(F31)*12+MONTH(F31)-1,999999))</f>
        <v>999999</v>
      </c>
      <c r="K31" s="15">
        <f>IF(AND(ISNUMBER(D31),H31&gt;=0,I31&gt;=0),D31,0)</f>
        <v>0</v>
      </c>
      <c r="L31" s="15">
        <f>MAX(H31,1)</f>
        <v>1</v>
      </c>
    </row>
    <row r="32">
      <c r="A32" s="8"/>
      <c r="B32" s="8"/>
      <c r="C32" s="8"/>
      <c r="D32" s="9"/>
      <c r="E32" s="10"/>
      <c r="F32" s="10"/>
      <c r="G32" s="14" t="str">
        <f>IF(COUNTA(A32:F32)=0,"",IF(A32="","⚠ Item? / ชื่อรายการ",IF(NOT(ISNUMBER(D32)),"⚠ Amount? / จำนวนเงิน",IF(H32&lt;0,"⚠ How often? / ความถี่",IF(I32&lt;0,"⚠ First due month? / เดือนแรก",IF(J32&lt;I32,"⚠ End before first / สิ้นสุดก่อนเริ่ม","✓"))))))</f>
        <v/>
      </c>
      <c r="H32" s="15">
        <f>IF(C32="",-1,IF(OR(ISNUMBER(SEARCH("Monthly",C32)),ISNUMBER(SEARCH("รายเดือน",C32))),1,IF(OR(ISNUMBER(SEARCH("Quarterly",C32)),ISNUMBER(SEARCH("ไตรมาส",C32))),3,IF(OR(ISNUMBER(SEARCH("Twice",C32)),ISNUMBER(SEARCH("สองครั้ง",C32)),ISNUMBER(SEARCH("2 ครั้ง",C32))),6,IF(OR(ISNUMBER(SEARCH("Annual",C32)),ISNUMBER(SEARCH("Yearly",C32)),ISNUMBER(SEARCH("รายปี",C32))),12,IF(OR(ISNUMBER(SEARCH("One-off",C32)),ISNUMBER(SEARCH("Once",C32)),ISNUMBER(SEARCH("ครั้งเดียว",C32))),0,-1))))))</f>
        <v>-1</v>
      </c>
      <c r="I32" s="15">
        <f>IF(ISNUMBER(E32),YEAR(E32)*12+MONTH(E32)-1,IF(AND(E32="",H32=1),0,-1))</f>
        <v>-1</v>
      </c>
      <c r="J32" s="15">
        <f>IF(H32=0,I32,IF(ISNUMBER(F32),YEAR(F32)*12+MONTH(F32)-1,999999))</f>
        <v>999999</v>
      </c>
      <c r="K32" s="15">
        <f>IF(AND(ISNUMBER(D32),H32&gt;=0,I32&gt;=0),D32,0)</f>
        <v>0</v>
      </c>
      <c r="L32" s="15">
        <f>MAX(H32,1)</f>
        <v>1</v>
      </c>
    </row>
    <row r="33">
      <c r="A33" s="8"/>
      <c r="B33" s="8"/>
      <c r="C33" s="8"/>
      <c r="D33" s="9"/>
      <c r="E33" s="10"/>
      <c r="F33" s="10"/>
      <c r="G33" s="14" t="str">
        <f>IF(COUNTA(A33:F33)=0,"",IF(A33="","⚠ Item? / ชื่อรายการ",IF(NOT(ISNUMBER(D33)),"⚠ Amount? / จำนวนเงิน",IF(H33&lt;0,"⚠ How often? / ความถี่",IF(I33&lt;0,"⚠ First due month? / เดือนแรก",IF(J33&lt;I33,"⚠ End before first / สิ้นสุดก่อนเริ่ม","✓"))))))</f>
        <v/>
      </c>
      <c r="H33" s="15">
        <f>IF(C33="",-1,IF(OR(ISNUMBER(SEARCH("Monthly",C33)),ISNUMBER(SEARCH("รายเดือน",C33))),1,IF(OR(ISNUMBER(SEARCH("Quarterly",C33)),ISNUMBER(SEARCH("ไตรมาส",C33))),3,IF(OR(ISNUMBER(SEARCH("Twice",C33)),ISNUMBER(SEARCH("สองครั้ง",C33)),ISNUMBER(SEARCH("2 ครั้ง",C33))),6,IF(OR(ISNUMBER(SEARCH("Annual",C33)),ISNUMBER(SEARCH("Yearly",C33)),ISNUMBER(SEARCH("รายปี",C33))),12,IF(OR(ISNUMBER(SEARCH("One-off",C33)),ISNUMBER(SEARCH("Once",C33)),ISNUMBER(SEARCH("ครั้งเดียว",C33))),0,-1))))))</f>
        <v>-1</v>
      </c>
      <c r="I33" s="15">
        <f>IF(ISNUMBER(E33),YEAR(E33)*12+MONTH(E33)-1,IF(AND(E33="",H33=1),0,-1))</f>
        <v>-1</v>
      </c>
      <c r="J33" s="15">
        <f>IF(H33=0,I33,IF(ISNUMBER(F33),YEAR(F33)*12+MONTH(F33)-1,999999))</f>
        <v>999999</v>
      </c>
      <c r="K33" s="15">
        <f>IF(AND(ISNUMBER(D33),H33&gt;=0,I33&gt;=0),D33,0)</f>
        <v>0</v>
      </c>
      <c r="L33" s="15">
        <f>MAX(H33,1)</f>
        <v>1</v>
      </c>
    </row>
    <row r="34">
      <c r="A34" s="8"/>
      <c r="B34" s="8"/>
      <c r="C34" s="8"/>
      <c r="D34" s="9"/>
      <c r="E34" s="10"/>
      <c r="F34" s="10"/>
      <c r="G34" s="14" t="str">
        <f>IF(COUNTA(A34:F34)=0,"",IF(A34="","⚠ Item? / ชื่อรายการ",IF(NOT(ISNUMBER(D34)),"⚠ Amount? / จำนวนเงิน",IF(H34&lt;0,"⚠ How often? / ความถี่",IF(I34&lt;0,"⚠ First due month? / เดือนแรก",IF(J34&lt;I34,"⚠ End before first / สิ้นสุดก่อนเริ่ม","✓"))))))</f>
        <v/>
      </c>
      <c r="H34" s="15">
        <f>IF(C34="",-1,IF(OR(ISNUMBER(SEARCH("Monthly",C34)),ISNUMBER(SEARCH("รายเดือน",C34))),1,IF(OR(ISNUMBER(SEARCH("Quarterly",C34)),ISNUMBER(SEARCH("ไตรมาส",C34))),3,IF(OR(ISNUMBER(SEARCH("Twice",C34)),ISNUMBER(SEARCH("สองครั้ง",C34)),ISNUMBER(SEARCH("2 ครั้ง",C34))),6,IF(OR(ISNUMBER(SEARCH("Annual",C34)),ISNUMBER(SEARCH("Yearly",C34)),ISNUMBER(SEARCH("รายปี",C34))),12,IF(OR(ISNUMBER(SEARCH("One-off",C34)),ISNUMBER(SEARCH("Once",C34)),ISNUMBER(SEARCH("ครั้งเดียว",C34))),0,-1))))))</f>
        <v>-1</v>
      </c>
      <c r="I34" s="15">
        <f>IF(ISNUMBER(E34),YEAR(E34)*12+MONTH(E34)-1,IF(AND(E34="",H34=1),0,-1))</f>
        <v>-1</v>
      </c>
      <c r="J34" s="15">
        <f>IF(H34=0,I34,IF(ISNUMBER(F34),YEAR(F34)*12+MONTH(F34)-1,999999))</f>
        <v>999999</v>
      </c>
      <c r="K34" s="15">
        <f>IF(AND(ISNUMBER(D34),H34&gt;=0,I34&gt;=0),D34,0)</f>
        <v>0</v>
      </c>
      <c r="L34" s="15">
        <f>MAX(H34,1)</f>
        <v>1</v>
      </c>
    </row>
    <row r="35">
      <c r="A35" s="8"/>
      <c r="B35" s="8"/>
      <c r="C35" s="8"/>
      <c r="D35" s="9"/>
      <c r="E35" s="10"/>
      <c r="F35" s="10"/>
      <c r="G35" s="14" t="str">
        <f>IF(COUNTA(A35:F35)=0,"",IF(A35="","⚠ Item? / ชื่อรายการ",IF(NOT(ISNUMBER(D35)),"⚠ Amount? / จำนวนเงิน",IF(H35&lt;0,"⚠ How often? / ความถี่",IF(I35&lt;0,"⚠ First due month? / เดือนแรก",IF(J35&lt;I35,"⚠ End before first / สิ้นสุดก่อนเริ่ม","✓"))))))</f>
        <v/>
      </c>
      <c r="H35" s="15">
        <f>IF(C35="",-1,IF(OR(ISNUMBER(SEARCH("Monthly",C35)),ISNUMBER(SEARCH("รายเดือน",C35))),1,IF(OR(ISNUMBER(SEARCH("Quarterly",C35)),ISNUMBER(SEARCH("ไตรมาส",C35))),3,IF(OR(ISNUMBER(SEARCH("Twice",C35)),ISNUMBER(SEARCH("สองครั้ง",C35)),ISNUMBER(SEARCH("2 ครั้ง",C35))),6,IF(OR(ISNUMBER(SEARCH("Annual",C35)),ISNUMBER(SEARCH("Yearly",C35)),ISNUMBER(SEARCH("รายปี",C35))),12,IF(OR(ISNUMBER(SEARCH("One-off",C35)),ISNUMBER(SEARCH("Once",C35)),ISNUMBER(SEARCH("ครั้งเดียว",C35))),0,-1))))))</f>
        <v>-1</v>
      </c>
      <c r="I35" s="15">
        <f>IF(ISNUMBER(E35),YEAR(E35)*12+MONTH(E35)-1,IF(AND(E35="",H35=1),0,-1))</f>
        <v>-1</v>
      </c>
      <c r="J35" s="15">
        <f>IF(H35=0,I35,IF(ISNUMBER(F35),YEAR(F35)*12+MONTH(F35)-1,999999))</f>
        <v>999999</v>
      </c>
      <c r="K35" s="15">
        <f>IF(AND(ISNUMBER(D35),H35&gt;=0,I35&gt;=0),D35,0)</f>
        <v>0</v>
      </c>
      <c r="L35" s="15">
        <f>MAX(H35,1)</f>
        <v>1</v>
      </c>
    </row>
    <row r="36">
      <c r="A36" s="8"/>
      <c r="B36" s="8"/>
      <c r="C36" s="8"/>
      <c r="D36" s="9"/>
      <c r="E36" s="10"/>
      <c r="F36" s="10"/>
      <c r="G36" s="14" t="str">
        <f>IF(COUNTA(A36:F36)=0,"",IF(A36="","⚠ Item? / ชื่อรายการ",IF(NOT(ISNUMBER(D36)),"⚠ Amount? / จำนวนเงิน",IF(H36&lt;0,"⚠ How often? / ความถี่",IF(I36&lt;0,"⚠ First due month? / เดือนแรก",IF(J36&lt;I36,"⚠ End before first / สิ้นสุดก่อนเริ่ม","✓"))))))</f>
        <v/>
      </c>
      <c r="H36" s="15">
        <f>IF(C36="",-1,IF(OR(ISNUMBER(SEARCH("Monthly",C36)),ISNUMBER(SEARCH("รายเดือน",C36))),1,IF(OR(ISNUMBER(SEARCH("Quarterly",C36)),ISNUMBER(SEARCH("ไตรมาส",C36))),3,IF(OR(ISNUMBER(SEARCH("Twice",C36)),ISNUMBER(SEARCH("สองครั้ง",C36)),ISNUMBER(SEARCH("2 ครั้ง",C36))),6,IF(OR(ISNUMBER(SEARCH("Annual",C36)),ISNUMBER(SEARCH("Yearly",C36)),ISNUMBER(SEARCH("รายปี",C36))),12,IF(OR(ISNUMBER(SEARCH("One-off",C36)),ISNUMBER(SEARCH("Once",C36)),ISNUMBER(SEARCH("ครั้งเดียว",C36))),0,-1))))))</f>
        <v>-1</v>
      </c>
      <c r="I36" s="15">
        <f>IF(ISNUMBER(E36),YEAR(E36)*12+MONTH(E36)-1,IF(AND(E36="",H36=1),0,-1))</f>
        <v>-1</v>
      </c>
      <c r="J36" s="15">
        <f>IF(H36=0,I36,IF(ISNUMBER(F36),YEAR(F36)*12+MONTH(F36)-1,999999))</f>
        <v>999999</v>
      </c>
      <c r="K36" s="15">
        <f>IF(AND(ISNUMBER(D36),H36&gt;=0,I36&gt;=0),D36,0)</f>
        <v>0</v>
      </c>
      <c r="L36" s="15">
        <f>MAX(H36,1)</f>
        <v>1</v>
      </c>
    </row>
    <row r="37">
      <c r="A37" s="8"/>
      <c r="B37" s="8"/>
      <c r="C37" s="8"/>
      <c r="D37" s="9"/>
      <c r="E37" s="10"/>
      <c r="F37" s="10"/>
      <c r="G37" s="14" t="str">
        <f>IF(COUNTA(A37:F37)=0,"",IF(A37="","⚠ Item? / ชื่อรายการ",IF(NOT(ISNUMBER(D37)),"⚠ Amount? / จำนวนเงิน",IF(H37&lt;0,"⚠ How often? / ความถี่",IF(I37&lt;0,"⚠ First due month? / เดือนแรก",IF(J37&lt;I37,"⚠ End before first / สิ้นสุดก่อนเริ่ม","✓"))))))</f>
        <v/>
      </c>
      <c r="H37" s="15">
        <f>IF(C37="",-1,IF(OR(ISNUMBER(SEARCH("Monthly",C37)),ISNUMBER(SEARCH("รายเดือน",C37))),1,IF(OR(ISNUMBER(SEARCH("Quarterly",C37)),ISNUMBER(SEARCH("ไตรมาส",C37))),3,IF(OR(ISNUMBER(SEARCH("Twice",C37)),ISNUMBER(SEARCH("สองครั้ง",C37)),ISNUMBER(SEARCH("2 ครั้ง",C37))),6,IF(OR(ISNUMBER(SEARCH("Annual",C37)),ISNUMBER(SEARCH("Yearly",C37)),ISNUMBER(SEARCH("รายปี",C37))),12,IF(OR(ISNUMBER(SEARCH("One-off",C37)),ISNUMBER(SEARCH("Once",C37)),ISNUMBER(SEARCH("ครั้งเดียว",C37))),0,-1))))))</f>
        <v>-1</v>
      </c>
      <c r="I37" s="15">
        <f>IF(ISNUMBER(E37),YEAR(E37)*12+MONTH(E37)-1,IF(AND(E37="",H37=1),0,-1))</f>
        <v>-1</v>
      </c>
      <c r="J37" s="15">
        <f>IF(H37=0,I37,IF(ISNUMBER(F37),YEAR(F37)*12+MONTH(F37)-1,999999))</f>
        <v>999999</v>
      </c>
      <c r="K37" s="15">
        <f>IF(AND(ISNUMBER(D37),H37&gt;=0,I37&gt;=0),D37,0)</f>
        <v>0</v>
      </c>
      <c r="L37" s="15">
        <f>MAX(H37,1)</f>
        <v>1</v>
      </c>
    </row>
    <row r="38">
      <c r="A38" s="8"/>
      <c r="B38" s="8"/>
      <c r="C38" s="8"/>
      <c r="D38" s="9"/>
      <c r="E38" s="10"/>
      <c r="F38" s="10"/>
      <c r="G38" s="14" t="str">
        <f>IF(COUNTA(A38:F38)=0,"",IF(A38="","⚠ Item? / ชื่อรายการ",IF(NOT(ISNUMBER(D38)),"⚠ Amount? / จำนวนเงิน",IF(H38&lt;0,"⚠ How often? / ความถี่",IF(I38&lt;0,"⚠ First due month? / เดือนแรก",IF(J38&lt;I38,"⚠ End before first / สิ้นสุดก่อนเริ่ม","✓"))))))</f>
        <v/>
      </c>
      <c r="H38" s="15">
        <f>IF(C38="",-1,IF(OR(ISNUMBER(SEARCH("Monthly",C38)),ISNUMBER(SEARCH("รายเดือน",C38))),1,IF(OR(ISNUMBER(SEARCH("Quarterly",C38)),ISNUMBER(SEARCH("ไตรมาส",C38))),3,IF(OR(ISNUMBER(SEARCH("Twice",C38)),ISNUMBER(SEARCH("สองครั้ง",C38)),ISNUMBER(SEARCH("2 ครั้ง",C38))),6,IF(OR(ISNUMBER(SEARCH("Annual",C38)),ISNUMBER(SEARCH("Yearly",C38)),ISNUMBER(SEARCH("รายปี",C38))),12,IF(OR(ISNUMBER(SEARCH("One-off",C38)),ISNUMBER(SEARCH("Once",C38)),ISNUMBER(SEARCH("ครั้งเดียว",C38))),0,-1))))))</f>
        <v>-1</v>
      </c>
      <c r="I38" s="15">
        <f>IF(ISNUMBER(E38),YEAR(E38)*12+MONTH(E38)-1,IF(AND(E38="",H38=1),0,-1))</f>
        <v>-1</v>
      </c>
      <c r="J38" s="15">
        <f>IF(H38=0,I38,IF(ISNUMBER(F38),YEAR(F38)*12+MONTH(F38)-1,999999))</f>
        <v>999999</v>
      </c>
      <c r="K38" s="15">
        <f>IF(AND(ISNUMBER(D38),H38&gt;=0,I38&gt;=0),D38,0)</f>
        <v>0</v>
      </c>
      <c r="L38" s="15">
        <f>MAX(H38,1)</f>
        <v>1</v>
      </c>
    </row>
    <row r="39">
      <c r="A39" s="8"/>
      <c r="B39" s="8"/>
      <c r="C39" s="8"/>
      <c r="D39" s="9"/>
      <c r="E39" s="10"/>
      <c r="F39" s="10"/>
      <c r="G39" s="14" t="str">
        <f>IF(COUNTA(A39:F39)=0,"",IF(A39="","⚠ Item? / ชื่อรายการ",IF(NOT(ISNUMBER(D39)),"⚠ Amount? / จำนวนเงิน",IF(H39&lt;0,"⚠ How often? / ความถี่",IF(I39&lt;0,"⚠ First due month? / เดือนแรก",IF(J39&lt;I39,"⚠ End before first / สิ้นสุดก่อนเริ่ม","✓"))))))</f>
        <v/>
      </c>
      <c r="H39" s="15">
        <f>IF(C39="",-1,IF(OR(ISNUMBER(SEARCH("Monthly",C39)),ISNUMBER(SEARCH("รายเดือน",C39))),1,IF(OR(ISNUMBER(SEARCH("Quarterly",C39)),ISNUMBER(SEARCH("ไตรมาส",C39))),3,IF(OR(ISNUMBER(SEARCH("Twice",C39)),ISNUMBER(SEARCH("สองครั้ง",C39)),ISNUMBER(SEARCH("2 ครั้ง",C39))),6,IF(OR(ISNUMBER(SEARCH("Annual",C39)),ISNUMBER(SEARCH("Yearly",C39)),ISNUMBER(SEARCH("รายปี",C39))),12,IF(OR(ISNUMBER(SEARCH("One-off",C39)),ISNUMBER(SEARCH("Once",C39)),ISNUMBER(SEARCH("ครั้งเดียว",C39))),0,-1))))))</f>
        <v>-1</v>
      </c>
      <c r="I39" s="15">
        <f>IF(ISNUMBER(E39),YEAR(E39)*12+MONTH(E39)-1,IF(AND(E39="",H39=1),0,-1))</f>
        <v>-1</v>
      </c>
      <c r="J39" s="15">
        <f>IF(H39=0,I39,IF(ISNUMBER(F39),YEAR(F39)*12+MONTH(F39)-1,999999))</f>
        <v>999999</v>
      </c>
      <c r="K39" s="15">
        <f>IF(AND(ISNUMBER(D39),H39&gt;=0,I39&gt;=0),D39,0)</f>
        <v>0</v>
      </c>
      <c r="L39" s="15">
        <f>MAX(H39,1)</f>
        <v>1</v>
      </c>
    </row>
    <row r="40">
      <c r="A40" s="8"/>
      <c r="B40" s="8"/>
      <c r="C40" s="8"/>
      <c r="D40" s="9"/>
      <c r="E40" s="10"/>
      <c r="F40" s="10"/>
      <c r="G40" s="14" t="str">
        <f>IF(COUNTA(A40:F40)=0,"",IF(A40="","⚠ Item? / ชื่อรายการ",IF(NOT(ISNUMBER(D40)),"⚠ Amount? / จำนวนเงิน",IF(H40&lt;0,"⚠ How often? / ความถี่",IF(I40&lt;0,"⚠ First due month? / เดือนแรก",IF(J40&lt;I40,"⚠ End before first / สิ้นสุดก่อนเริ่ม","✓"))))))</f>
        <v/>
      </c>
      <c r="H40" s="15">
        <f>IF(C40="",-1,IF(OR(ISNUMBER(SEARCH("Monthly",C40)),ISNUMBER(SEARCH("รายเดือน",C40))),1,IF(OR(ISNUMBER(SEARCH("Quarterly",C40)),ISNUMBER(SEARCH("ไตรมาส",C40))),3,IF(OR(ISNUMBER(SEARCH("Twice",C40)),ISNUMBER(SEARCH("สองครั้ง",C40)),ISNUMBER(SEARCH("2 ครั้ง",C40))),6,IF(OR(ISNUMBER(SEARCH("Annual",C40)),ISNUMBER(SEARCH("Yearly",C40)),ISNUMBER(SEARCH("รายปี",C40))),12,IF(OR(ISNUMBER(SEARCH("One-off",C40)),ISNUMBER(SEARCH("Once",C40)),ISNUMBER(SEARCH("ครั้งเดียว",C40))),0,-1))))))</f>
        <v>-1</v>
      </c>
      <c r="I40" s="15">
        <f>IF(ISNUMBER(E40),YEAR(E40)*12+MONTH(E40)-1,IF(AND(E40="",H40=1),0,-1))</f>
        <v>-1</v>
      </c>
      <c r="J40" s="15">
        <f>IF(H40=0,I40,IF(ISNUMBER(F40),YEAR(F40)*12+MONTH(F40)-1,999999))</f>
        <v>999999</v>
      </c>
      <c r="K40" s="15">
        <f>IF(AND(ISNUMBER(D40),H40&gt;=0,I40&gt;=0),D40,0)</f>
        <v>0</v>
      </c>
      <c r="L40" s="15">
        <f>MAX(H40,1)</f>
        <v>1</v>
      </c>
    </row>
    <row r="41">
      <c r="A41" s="8"/>
      <c r="B41" s="8"/>
      <c r="C41" s="8"/>
      <c r="D41" s="9"/>
      <c r="E41" s="10"/>
      <c r="F41" s="10"/>
      <c r="G41" s="14" t="str">
        <f>IF(COUNTA(A41:F41)=0,"",IF(A41="","⚠ Item? / ชื่อรายการ",IF(NOT(ISNUMBER(D41)),"⚠ Amount? / จำนวนเงิน",IF(H41&lt;0,"⚠ How often? / ความถี่",IF(I41&lt;0,"⚠ First due month? / เดือนแรก",IF(J41&lt;I41,"⚠ End before first / สิ้นสุดก่อนเริ่ม","✓"))))))</f>
        <v/>
      </c>
      <c r="H41" s="15">
        <f>IF(C41="",-1,IF(OR(ISNUMBER(SEARCH("Monthly",C41)),ISNUMBER(SEARCH("รายเดือน",C41))),1,IF(OR(ISNUMBER(SEARCH("Quarterly",C41)),ISNUMBER(SEARCH("ไตรมาส",C41))),3,IF(OR(ISNUMBER(SEARCH("Twice",C41)),ISNUMBER(SEARCH("สองครั้ง",C41)),ISNUMBER(SEARCH("2 ครั้ง",C41))),6,IF(OR(ISNUMBER(SEARCH("Annual",C41)),ISNUMBER(SEARCH("Yearly",C41)),ISNUMBER(SEARCH("รายปี",C41))),12,IF(OR(ISNUMBER(SEARCH("One-off",C41)),ISNUMBER(SEARCH("Once",C41)),ISNUMBER(SEARCH("ครั้งเดียว",C41))),0,-1))))))</f>
        <v>-1</v>
      </c>
      <c r="I41" s="15">
        <f>IF(ISNUMBER(E41),YEAR(E41)*12+MONTH(E41)-1,IF(AND(E41="",H41=1),0,-1))</f>
        <v>-1</v>
      </c>
      <c r="J41" s="15">
        <f>IF(H41=0,I41,IF(ISNUMBER(F41),YEAR(F41)*12+MONTH(F41)-1,999999))</f>
        <v>999999</v>
      </c>
      <c r="K41" s="15">
        <f>IF(AND(ISNUMBER(D41),H41&gt;=0,I41&gt;=0),D41,0)</f>
        <v>0</v>
      </c>
      <c r="L41" s="15">
        <f>MAX(H41,1)</f>
        <v>1</v>
      </c>
    </row>
    <row r="42">
      <c r="A42" s="8"/>
      <c r="B42" s="8"/>
      <c r="C42" s="8"/>
      <c r="D42" s="9"/>
      <c r="E42" s="10"/>
      <c r="F42" s="10"/>
      <c r="G42" s="14" t="str">
        <f>IF(COUNTA(A42:F42)=0,"",IF(A42="","⚠ Item? / ชื่อรายการ",IF(NOT(ISNUMBER(D42)),"⚠ Amount? / จำนวนเงิน",IF(H42&lt;0,"⚠ How often? / ความถี่",IF(I42&lt;0,"⚠ First due month? / เดือนแรก",IF(J42&lt;I42,"⚠ End before first / สิ้นสุดก่อนเริ่ม","✓"))))))</f>
        <v/>
      </c>
      <c r="H42" s="15">
        <f>IF(C42="",-1,IF(OR(ISNUMBER(SEARCH("Monthly",C42)),ISNUMBER(SEARCH("รายเดือน",C42))),1,IF(OR(ISNUMBER(SEARCH("Quarterly",C42)),ISNUMBER(SEARCH("ไตรมาส",C42))),3,IF(OR(ISNUMBER(SEARCH("Twice",C42)),ISNUMBER(SEARCH("สองครั้ง",C42)),ISNUMBER(SEARCH("2 ครั้ง",C42))),6,IF(OR(ISNUMBER(SEARCH("Annual",C42)),ISNUMBER(SEARCH("Yearly",C42)),ISNUMBER(SEARCH("รายปี",C42))),12,IF(OR(ISNUMBER(SEARCH("One-off",C42)),ISNUMBER(SEARCH("Once",C42)),ISNUMBER(SEARCH("ครั้งเดียว",C42))),0,-1))))))</f>
        <v>-1</v>
      </c>
      <c r="I42" s="15">
        <f>IF(ISNUMBER(E42),YEAR(E42)*12+MONTH(E42)-1,IF(AND(E42="",H42=1),0,-1))</f>
        <v>-1</v>
      </c>
      <c r="J42" s="15">
        <f>IF(H42=0,I42,IF(ISNUMBER(F42),YEAR(F42)*12+MONTH(F42)-1,999999))</f>
        <v>999999</v>
      </c>
      <c r="K42" s="15">
        <f>IF(AND(ISNUMBER(D42),H42&gt;=0,I42&gt;=0),D42,0)</f>
        <v>0</v>
      </c>
      <c r="L42" s="15">
        <f>MAX(H42,1)</f>
        <v>1</v>
      </c>
    </row>
    <row r="43">
      <c r="A43" s="8"/>
      <c r="B43" s="8"/>
      <c r="C43" s="8"/>
      <c r="D43" s="9"/>
      <c r="E43" s="10"/>
      <c r="F43" s="10"/>
      <c r="G43" s="14" t="str">
        <f>IF(COUNTA(A43:F43)=0,"",IF(A43="","⚠ Item? / ชื่อรายการ",IF(NOT(ISNUMBER(D43)),"⚠ Amount? / จำนวนเงิน",IF(H43&lt;0,"⚠ How often? / ความถี่",IF(I43&lt;0,"⚠ First due month? / เดือนแรก",IF(J43&lt;I43,"⚠ End before first / สิ้นสุดก่อนเริ่ม","✓"))))))</f>
        <v/>
      </c>
      <c r="H43" s="15">
        <f>IF(C43="",-1,IF(OR(ISNUMBER(SEARCH("Monthly",C43)),ISNUMBER(SEARCH("รายเดือน",C43))),1,IF(OR(ISNUMBER(SEARCH("Quarterly",C43)),ISNUMBER(SEARCH("ไตรมาส",C43))),3,IF(OR(ISNUMBER(SEARCH("Twice",C43)),ISNUMBER(SEARCH("สองครั้ง",C43)),ISNUMBER(SEARCH("2 ครั้ง",C43))),6,IF(OR(ISNUMBER(SEARCH("Annual",C43)),ISNUMBER(SEARCH("Yearly",C43)),ISNUMBER(SEARCH("รายปี",C43))),12,IF(OR(ISNUMBER(SEARCH("One-off",C43)),ISNUMBER(SEARCH("Once",C43)),ISNUMBER(SEARCH("ครั้งเดียว",C43))),0,-1))))))</f>
        <v>-1</v>
      </c>
      <c r="I43" s="15">
        <f>IF(ISNUMBER(E43),YEAR(E43)*12+MONTH(E43)-1,IF(AND(E43="",H43=1),0,-1))</f>
        <v>-1</v>
      </c>
      <c r="J43" s="15">
        <f>IF(H43=0,I43,IF(ISNUMBER(F43),YEAR(F43)*12+MONTH(F43)-1,999999))</f>
        <v>999999</v>
      </c>
      <c r="K43" s="15">
        <f>IF(AND(ISNUMBER(D43),H43&gt;=0,I43&gt;=0),D43,0)</f>
        <v>0</v>
      </c>
      <c r="L43" s="15">
        <f>MAX(H43,1)</f>
        <v>1</v>
      </c>
    </row>
    <row r="44">
      <c r="A44" s="8"/>
      <c r="B44" s="8"/>
      <c r="C44" s="8"/>
      <c r="D44" s="9"/>
      <c r="E44" s="10"/>
      <c r="F44" s="10"/>
      <c r="G44" s="14" t="str">
        <f>IF(COUNTA(A44:F44)=0,"",IF(A44="","⚠ Item? / ชื่อรายการ",IF(NOT(ISNUMBER(D44)),"⚠ Amount? / จำนวนเงิน",IF(H44&lt;0,"⚠ How often? / ความถี่",IF(I44&lt;0,"⚠ First due month? / เดือนแรก",IF(J44&lt;I44,"⚠ End before first / สิ้นสุดก่อนเริ่ม","✓"))))))</f>
        <v/>
      </c>
      <c r="H44" s="15">
        <f>IF(C44="",-1,IF(OR(ISNUMBER(SEARCH("Monthly",C44)),ISNUMBER(SEARCH("รายเดือน",C44))),1,IF(OR(ISNUMBER(SEARCH("Quarterly",C44)),ISNUMBER(SEARCH("ไตรมาส",C44))),3,IF(OR(ISNUMBER(SEARCH("Twice",C44)),ISNUMBER(SEARCH("สองครั้ง",C44)),ISNUMBER(SEARCH("2 ครั้ง",C44))),6,IF(OR(ISNUMBER(SEARCH("Annual",C44)),ISNUMBER(SEARCH("Yearly",C44)),ISNUMBER(SEARCH("รายปี",C44))),12,IF(OR(ISNUMBER(SEARCH("One-off",C44)),ISNUMBER(SEARCH("Once",C44)),ISNUMBER(SEARCH("ครั้งเดียว",C44))),0,-1))))))</f>
        <v>-1</v>
      </c>
      <c r="I44" s="15">
        <f>IF(ISNUMBER(E44),YEAR(E44)*12+MONTH(E44)-1,IF(AND(E44="",H44=1),0,-1))</f>
        <v>-1</v>
      </c>
      <c r="J44" s="15">
        <f>IF(H44=0,I44,IF(ISNUMBER(F44),YEAR(F44)*12+MONTH(F44)-1,999999))</f>
        <v>999999</v>
      </c>
      <c r="K44" s="15">
        <f>IF(AND(ISNUMBER(D44),H44&gt;=0,I44&gt;=0),D44,0)</f>
        <v>0</v>
      </c>
      <c r="L44" s="15">
        <f>MAX(H44,1)</f>
        <v>1</v>
      </c>
    </row>
    <row r="45">
      <c r="A45" s="8"/>
      <c r="B45" s="8"/>
      <c r="C45" s="8"/>
      <c r="D45" s="9"/>
      <c r="E45" s="10"/>
      <c r="F45" s="10"/>
      <c r="G45" s="14" t="str">
        <f>IF(COUNTA(A45:F45)=0,"",IF(A45="","⚠ Item? / ชื่อรายการ",IF(NOT(ISNUMBER(D45)),"⚠ Amount? / จำนวนเงิน",IF(H45&lt;0,"⚠ How often? / ความถี่",IF(I45&lt;0,"⚠ First due month? / เดือนแรก",IF(J45&lt;I45,"⚠ End before first / สิ้นสุดก่อนเริ่ม","✓"))))))</f>
        <v/>
      </c>
      <c r="H45" s="15">
        <f>IF(C45="",-1,IF(OR(ISNUMBER(SEARCH("Monthly",C45)),ISNUMBER(SEARCH("รายเดือน",C45))),1,IF(OR(ISNUMBER(SEARCH("Quarterly",C45)),ISNUMBER(SEARCH("ไตรมาส",C45))),3,IF(OR(ISNUMBER(SEARCH("Twice",C45)),ISNUMBER(SEARCH("สองครั้ง",C45)),ISNUMBER(SEARCH("2 ครั้ง",C45))),6,IF(OR(ISNUMBER(SEARCH("Annual",C45)),ISNUMBER(SEARCH("Yearly",C45)),ISNUMBER(SEARCH("รายปี",C45))),12,IF(OR(ISNUMBER(SEARCH("One-off",C45)),ISNUMBER(SEARCH("Once",C45)),ISNUMBER(SEARCH("ครั้งเดียว",C45))),0,-1))))))</f>
        <v>-1</v>
      </c>
      <c r="I45" s="15">
        <f>IF(ISNUMBER(E45),YEAR(E45)*12+MONTH(E45)-1,IF(AND(E45="",H45=1),0,-1))</f>
        <v>-1</v>
      </c>
      <c r="J45" s="15">
        <f>IF(H45=0,I45,IF(ISNUMBER(F45),YEAR(F45)*12+MONTH(F45)-1,999999))</f>
        <v>999999</v>
      </c>
      <c r="K45" s="15">
        <f>IF(AND(ISNUMBER(D45),H45&gt;=0,I45&gt;=0),D45,0)</f>
        <v>0</v>
      </c>
      <c r="L45" s="15">
        <f>MAX(H45,1)</f>
        <v>1</v>
      </c>
    </row>
    <row r="46">
      <c r="A46" s="8"/>
      <c r="B46" s="8"/>
      <c r="C46" s="8"/>
      <c r="D46" s="9"/>
      <c r="E46" s="10"/>
      <c r="F46" s="10"/>
      <c r="G46" s="14" t="str">
        <f>IF(COUNTA(A46:F46)=0,"",IF(A46="","⚠ Item? / ชื่อรายการ",IF(NOT(ISNUMBER(D46)),"⚠ Amount? / จำนวนเงิน",IF(H46&lt;0,"⚠ How often? / ความถี่",IF(I46&lt;0,"⚠ First due month? / เดือนแรก",IF(J46&lt;I46,"⚠ End before first / สิ้นสุดก่อนเริ่ม","✓"))))))</f>
        <v/>
      </c>
      <c r="H46" s="15">
        <f>IF(C46="",-1,IF(OR(ISNUMBER(SEARCH("Monthly",C46)),ISNUMBER(SEARCH("รายเดือน",C46))),1,IF(OR(ISNUMBER(SEARCH("Quarterly",C46)),ISNUMBER(SEARCH("ไตรมาส",C46))),3,IF(OR(ISNUMBER(SEARCH("Twice",C46)),ISNUMBER(SEARCH("สองครั้ง",C46)),ISNUMBER(SEARCH("2 ครั้ง",C46))),6,IF(OR(ISNUMBER(SEARCH("Annual",C46)),ISNUMBER(SEARCH("Yearly",C46)),ISNUMBER(SEARCH("รายปี",C46))),12,IF(OR(ISNUMBER(SEARCH("One-off",C46)),ISNUMBER(SEARCH("Once",C46)),ISNUMBER(SEARCH("ครั้งเดียว",C46))),0,-1))))))</f>
        <v>-1</v>
      </c>
      <c r="I46" s="15">
        <f>IF(ISNUMBER(E46),YEAR(E46)*12+MONTH(E46)-1,IF(AND(E46="",H46=1),0,-1))</f>
        <v>-1</v>
      </c>
      <c r="J46" s="15">
        <f>IF(H46=0,I46,IF(ISNUMBER(F46),YEAR(F46)*12+MONTH(F46)-1,999999))</f>
        <v>999999</v>
      </c>
      <c r="K46" s="15">
        <f>IF(AND(ISNUMBER(D46),H46&gt;=0,I46&gt;=0),D46,0)</f>
        <v>0</v>
      </c>
      <c r="L46" s="15">
        <f>MAX(H46,1)</f>
        <v>1</v>
      </c>
    </row>
    <row r="47">
      <c r="A47" s="8"/>
      <c r="B47" s="8"/>
      <c r="C47" s="8"/>
      <c r="D47" s="9"/>
      <c r="E47" s="10"/>
      <c r="F47" s="10"/>
      <c r="G47" s="14" t="str">
        <f>IF(COUNTA(A47:F47)=0,"",IF(A47="","⚠ Item? / ชื่อรายการ",IF(NOT(ISNUMBER(D47)),"⚠ Amount? / จำนวนเงิน",IF(H47&lt;0,"⚠ How often? / ความถี่",IF(I47&lt;0,"⚠ First due month? / เดือนแรก",IF(J47&lt;I47,"⚠ End before first / สิ้นสุดก่อนเริ่ม","✓"))))))</f>
        <v/>
      </c>
      <c r="H47" s="15">
        <f>IF(C47="",-1,IF(OR(ISNUMBER(SEARCH("Monthly",C47)),ISNUMBER(SEARCH("รายเดือน",C47))),1,IF(OR(ISNUMBER(SEARCH("Quarterly",C47)),ISNUMBER(SEARCH("ไตรมาส",C47))),3,IF(OR(ISNUMBER(SEARCH("Twice",C47)),ISNUMBER(SEARCH("สองครั้ง",C47)),ISNUMBER(SEARCH("2 ครั้ง",C47))),6,IF(OR(ISNUMBER(SEARCH("Annual",C47)),ISNUMBER(SEARCH("Yearly",C47)),ISNUMBER(SEARCH("รายปี",C47))),12,IF(OR(ISNUMBER(SEARCH("One-off",C47)),ISNUMBER(SEARCH("Once",C47)),ISNUMBER(SEARCH("ครั้งเดียว",C47))),0,-1))))))</f>
        <v>-1</v>
      </c>
      <c r="I47" s="15">
        <f>IF(ISNUMBER(E47),YEAR(E47)*12+MONTH(E47)-1,IF(AND(E47="",H47=1),0,-1))</f>
        <v>-1</v>
      </c>
      <c r="J47" s="15">
        <f>IF(H47=0,I47,IF(ISNUMBER(F47),YEAR(F47)*12+MONTH(F47)-1,999999))</f>
        <v>999999</v>
      </c>
      <c r="K47" s="15">
        <f>IF(AND(ISNUMBER(D47),H47&gt;=0,I47&gt;=0),D47,0)</f>
        <v>0</v>
      </c>
      <c r="L47" s="15">
        <f>MAX(H47,1)</f>
        <v>1</v>
      </c>
    </row>
    <row r="48">
      <c r="A48" s="8"/>
      <c r="B48" s="8"/>
      <c r="C48" s="8"/>
      <c r="D48" s="9"/>
      <c r="E48" s="10"/>
      <c r="F48" s="10"/>
      <c r="G48" s="14" t="str">
        <f>IF(COUNTA(A48:F48)=0,"",IF(A48="","⚠ Item? / ชื่อรายการ",IF(NOT(ISNUMBER(D48)),"⚠ Amount? / จำนวนเงิน",IF(H48&lt;0,"⚠ How often? / ความถี่",IF(I48&lt;0,"⚠ First due month? / เดือนแรก",IF(J48&lt;I48,"⚠ End before first / สิ้นสุดก่อนเริ่ม","✓"))))))</f>
        <v/>
      </c>
      <c r="H48" s="15">
        <f>IF(C48="",-1,IF(OR(ISNUMBER(SEARCH("Monthly",C48)),ISNUMBER(SEARCH("รายเดือน",C48))),1,IF(OR(ISNUMBER(SEARCH("Quarterly",C48)),ISNUMBER(SEARCH("ไตรมาส",C48))),3,IF(OR(ISNUMBER(SEARCH("Twice",C48)),ISNUMBER(SEARCH("สองครั้ง",C48)),ISNUMBER(SEARCH("2 ครั้ง",C48))),6,IF(OR(ISNUMBER(SEARCH("Annual",C48)),ISNUMBER(SEARCH("Yearly",C48)),ISNUMBER(SEARCH("รายปี",C48))),12,IF(OR(ISNUMBER(SEARCH("One-off",C48)),ISNUMBER(SEARCH("Once",C48)),ISNUMBER(SEARCH("ครั้งเดียว",C48))),0,-1))))))</f>
        <v>-1</v>
      </c>
      <c r="I48" s="15">
        <f>IF(ISNUMBER(E48),YEAR(E48)*12+MONTH(E48)-1,IF(AND(E48="",H48=1),0,-1))</f>
        <v>-1</v>
      </c>
      <c r="J48" s="15">
        <f>IF(H48=0,I48,IF(ISNUMBER(F48),YEAR(F48)*12+MONTH(F48)-1,999999))</f>
        <v>999999</v>
      </c>
      <c r="K48" s="15">
        <f>IF(AND(ISNUMBER(D48),H48&gt;=0,I48&gt;=0),D48,0)</f>
        <v>0</v>
      </c>
      <c r="L48" s="15">
        <f>MAX(H48,1)</f>
        <v>1</v>
      </c>
    </row>
    <row r="49">
      <c r="A49" s="8"/>
      <c r="B49" s="8"/>
      <c r="C49" s="8"/>
      <c r="D49" s="9"/>
      <c r="E49" s="10"/>
      <c r="F49" s="10"/>
      <c r="G49" s="14" t="str">
        <f>IF(COUNTA(A49:F49)=0,"",IF(A49="","⚠ Item? / ชื่อรายการ",IF(NOT(ISNUMBER(D49)),"⚠ Amount? / จำนวนเงิน",IF(H49&lt;0,"⚠ How often? / ความถี่",IF(I49&lt;0,"⚠ First due month? / เดือนแรก",IF(J49&lt;I49,"⚠ End before first / สิ้นสุดก่อนเริ่ม","✓"))))))</f>
        <v/>
      </c>
      <c r="H49" s="15">
        <f>IF(C49="",-1,IF(OR(ISNUMBER(SEARCH("Monthly",C49)),ISNUMBER(SEARCH("รายเดือน",C49))),1,IF(OR(ISNUMBER(SEARCH("Quarterly",C49)),ISNUMBER(SEARCH("ไตรมาส",C49))),3,IF(OR(ISNUMBER(SEARCH("Twice",C49)),ISNUMBER(SEARCH("สองครั้ง",C49)),ISNUMBER(SEARCH("2 ครั้ง",C49))),6,IF(OR(ISNUMBER(SEARCH("Annual",C49)),ISNUMBER(SEARCH("Yearly",C49)),ISNUMBER(SEARCH("รายปี",C49))),12,IF(OR(ISNUMBER(SEARCH("One-off",C49)),ISNUMBER(SEARCH("Once",C49)),ISNUMBER(SEARCH("ครั้งเดียว",C49))),0,-1))))))</f>
        <v>-1</v>
      </c>
      <c r="I49" s="15">
        <f>IF(ISNUMBER(E49),YEAR(E49)*12+MONTH(E49)-1,IF(AND(E49="",H49=1),0,-1))</f>
        <v>-1</v>
      </c>
      <c r="J49" s="15">
        <f>IF(H49=0,I49,IF(ISNUMBER(F49),YEAR(F49)*12+MONTH(F49)-1,999999))</f>
        <v>999999</v>
      </c>
      <c r="K49" s="15">
        <f>IF(AND(ISNUMBER(D49),H49&gt;=0,I49&gt;=0),D49,0)</f>
        <v>0</v>
      </c>
      <c r="L49" s="15">
        <f>MAX(H49,1)</f>
        <v>1</v>
      </c>
    </row>
    <row r="50">
      <c r="A50" s="8"/>
      <c r="B50" s="8"/>
      <c r="C50" s="8"/>
      <c r="D50" s="9"/>
      <c r="E50" s="10"/>
      <c r="F50" s="10"/>
      <c r="G50" s="14" t="str">
        <f>IF(COUNTA(A50:F50)=0,"",IF(A50="","⚠ Item? / ชื่อรายการ",IF(NOT(ISNUMBER(D50)),"⚠ Amount? / จำนวนเงิน",IF(H50&lt;0,"⚠ How often? / ความถี่",IF(I50&lt;0,"⚠ First due month? / เดือนแรก",IF(J50&lt;I50,"⚠ End before first / สิ้นสุดก่อนเริ่ม","✓"))))))</f>
        <v/>
      </c>
      <c r="H50" s="15">
        <f>IF(C50="",-1,IF(OR(ISNUMBER(SEARCH("Monthly",C50)),ISNUMBER(SEARCH("รายเดือน",C50))),1,IF(OR(ISNUMBER(SEARCH("Quarterly",C50)),ISNUMBER(SEARCH("ไตรมาส",C50))),3,IF(OR(ISNUMBER(SEARCH("Twice",C50)),ISNUMBER(SEARCH("สองครั้ง",C50)),ISNUMBER(SEARCH("2 ครั้ง",C50))),6,IF(OR(ISNUMBER(SEARCH("Annual",C50)),ISNUMBER(SEARCH("Yearly",C50)),ISNUMBER(SEARCH("รายปี",C50))),12,IF(OR(ISNUMBER(SEARCH("One-off",C50)),ISNUMBER(SEARCH("Once",C50)),ISNUMBER(SEARCH("ครั้งเดียว",C50))),0,-1))))))</f>
        <v>-1</v>
      </c>
      <c r="I50" s="15">
        <f>IF(ISNUMBER(E50),YEAR(E50)*12+MONTH(E50)-1,IF(AND(E50="",H50=1),0,-1))</f>
        <v>-1</v>
      </c>
      <c r="J50" s="15">
        <f>IF(H50=0,I50,IF(ISNUMBER(F50),YEAR(F50)*12+MONTH(F50)-1,999999))</f>
        <v>999999</v>
      </c>
      <c r="K50" s="15">
        <f>IF(AND(ISNUMBER(D50),H50&gt;=0,I50&gt;=0),D50,0)</f>
        <v>0</v>
      </c>
      <c r="L50" s="15">
        <f>MAX(H50,1)</f>
        <v>1</v>
      </c>
    </row>
    <row r="51">
      <c r="A51" s="8"/>
      <c r="B51" s="8"/>
      <c r="C51" s="8"/>
      <c r="D51" s="9"/>
      <c r="E51" s="10"/>
      <c r="F51" s="10"/>
      <c r="G51" s="14" t="str">
        <f>IF(COUNTA(A51:F51)=0,"",IF(A51="","⚠ Item? / ชื่อรายการ",IF(NOT(ISNUMBER(D51)),"⚠ Amount? / จำนวนเงิน",IF(H51&lt;0,"⚠ How often? / ความถี่",IF(I51&lt;0,"⚠ First due month? / เดือนแรก",IF(J51&lt;I51,"⚠ End before first / สิ้นสุดก่อนเริ่ม","✓"))))))</f>
        <v/>
      </c>
      <c r="H51" s="15">
        <f>IF(C51="",-1,IF(OR(ISNUMBER(SEARCH("Monthly",C51)),ISNUMBER(SEARCH("รายเดือน",C51))),1,IF(OR(ISNUMBER(SEARCH("Quarterly",C51)),ISNUMBER(SEARCH("ไตรมาส",C51))),3,IF(OR(ISNUMBER(SEARCH("Twice",C51)),ISNUMBER(SEARCH("สองครั้ง",C51)),ISNUMBER(SEARCH("2 ครั้ง",C51))),6,IF(OR(ISNUMBER(SEARCH("Annual",C51)),ISNUMBER(SEARCH("Yearly",C51)),ISNUMBER(SEARCH("รายปี",C51))),12,IF(OR(ISNUMBER(SEARCH("One-off",C51)),ISNUMBER(SEARCH("Once",C51)),ISNUMBER(SEARCH("ครั้งเดียว",C51))),0,-1))))))</f>
        <v>-1</v>
      </c>
      <c r="I51" s="15">
        <f>IF(ISNUMBER(E51),YEAR(E51)*12+MONTH(E51)-1,IF(AND(E51="",H51=1),0,-1))</f>
        <v>-1</v>
      </c>
      <c r="J51" s="15">
        <f>IF(H51=0,I51,IF(ISNUMBER(F51),YEAR(F51)*12+MONTH(F51)-1,999999))</f>
        <v>999999</v>
      </c>
      <c r="K51" s="15">
        <f>IF(AND(ISNUMBER(D51),H51&gt;=0,I51&gt;=0),D51,0)</f>
        <v>0</v>
      </c>
      <c r="L51" s="15">
        <f>MAX(H51,1)</f>
        <v>1</v>
      </c>
    </row>
    <row r="52">
      <c r="A52" s="8"/>
      <c r="B52" s="8"/>
      <c r="C52" s="8"/>
      <c r="D52" s="9"/>
      <c r="E52" s="10"/>
      <c r="F52" s="10"/>
      <c r="G52" s="14" t="str">
        <f>IF(COUNTA(A52:F52)=0,"",IF(A52="","⚠ Item? / ชื่อรายการ",IF(NOT(ISNUMBER(D52)),"⚠ Amount? / จำนวนเงิน",IF(H52&lt;0,"⚠ How often? / ความถี่",IF(I52&lt;0,"⚠ First due month? / เดือนแรก",IF(J52&lt;I52,"⚠ End before first / สิ้นสุดก่อนเริ่ม","✓"))))))</f>
        <v/>
      </c>
      <c r="H52" s="15">
        <f>IF(C52="",-1,IF(OR(ISNUMBER(SEARCH("Monthly",C52)),ISNUMBER(SEARCH("รายเดือน",C52))),1,IF(OR(ISNUMBER(SEARCH("Quarterly",C52)),ISNUMBER(SEARCH("ไตรมาส",C52))),3,IF(OR(ISNUMBER(SEARCH("Twice",C52)),ISNUMBER(SEARCH("สองครั้ง",C52)),ISNUMBER(SEARCH("2 ครั้ง",C52))),6,IF(OR(ISNUMBER(SEARCH("Annual",C52)),ISNUMBER(SEARCH("Yearly",C52)),ISNUMBER(SEARCH("รายปี",C52))),12,IF(OR(ISNUMBER(SEARCH("One-off",C52)),ISNUMBER(SEARCH("Once",C52)),ISNUMBER(SEARCH("ครั้งเดียว",C52))),0,-1))))))</f>
        <v>-1</v>
      </c>
      <c r="I52" s="15">
        <f>IF(ISNUMBER(E52),YEAR(E52)*12+MONTH(E52)-1,IF(AND(E52="",H52=1),0,-1))</f>
        <v>-1</v>
      </c>
      <c r="J52" s="15">
        <f>IF(H52=0,I52,IF(ISNUMBER(F52),YEAR(F52)*12+MONTH(F52)-1,999999))</f>
        <v>999999</v>
      </c>
      <c r="K52" s="15">
        <f>IF(AND(ISNUMBER(D52),H52&gt;=0,I52&gt;=0),D52,0)</f>
        <v>0</v>
      </c>
      <c r="L52" s="15">
        <f>MAX(H52,1)</f>
        <v>1</v>
      </c>
    </row>
    <row r="53">
      <c r="A53" s="8"/>
      <c r="B53" s="8"/>
      <c r="C53" s="8"/>
      <c r="D53" s="9"/>
      <c r="E53" s="10"/>
      <c r="F53" s="10"/>
      <c r="G53" s="14" t="str">
        <f>IF(COUNTA(A53:F53)=0,"",IF(A53="","⚠ Item? / ชื่อรายการ",IF(NOT(ISNUMBER(D53)),"⚠ Amount? / จำนวนเงิน",IF(H53&lt;0,"⚠ How often? / ความถี่",IF(I53&lt;0,"⚠ First due month? / เดือนแรก",IF(J53&lt;I53,"⚠ End before first / สิ้นสุดก่อนเริ่ม","✓"))))))</f>
        <v/>
      </c>
      <c r="H53" s="15">
        <f>IF(C53="",-1,IF(OR(ISNUMBER(SEARCH("Monthly",C53)),ISNUMBER(SEARCH("รายเดือน",C53))),1,IF(OR(ISNUMBER(SEARCH("Quarterly",C53)),ISNUMBER(SEARCH("ไตรมาส",C53))),3,IF(OR(ISNUMBER(SEARCH("Twice",C53)),ISNUMBER(SEARCH("สองครั้ง",C53)),ISNUMBER(SEARCH("2 ครั้ง",C53))),6,IF(OR(ISNUMBER(SEARCH("Annual",C53)),ISNUMBER(SEARCH("Yearly",C53)),ISNUMBER(SEARCH("รายปี",C53))),12,IF(OR(ISNUMBER(SEARCH("One-off",C53)),ISNUMBER(SEARCH("Once",C53)),ISNUMBER(SEARCH("ครั้งเดียว",C53))),0,-1))))))</f>
        <v>-1</v>
      </c>
      <c r="I53" s="15">
        <f>IF(ISNUMBER(E53),YEAR(E53)*12+MONTH(E53)-1,IF(AND(E53="",H53=1),0,-1))</f>
        <v>-1</v>
      </c>
      <c r="J53" s="15">
        <f>IF(H53=0,I53,IF(ISNUMBER(F53),YEAR(F53)*12+MONTH(F53)-1,999999))</f>
        <v>999999</v>
      </c>
      <c r="K53" s="15">
        <f>IF(AND(ISNUMBER(D53),H53&gt;=0,I53&gt;=0),D53,0)</f>
        <v>0</v>
      </c>
      <c r="L53" s="15">
        <f>MAX(H53,1)</f>
        <v>1</v>
      </c>
    </row>
    <row r="54">
      <c r="A54" s="8"/>
      <c r="B54" s="8"/>
      <c r="C54" s="8"/>
      <c r="D54" s="9"/>
      <c r="E54" s="10"/>
      <c r="F54" s="10"/>
      <c r="G54" s="14" t="str">
        <f>IF(COUNTA(A54:F54)=0,"",IF(A54="","⚠ Item? / ชื่อรายการ",IF(NOT(ISNUMBER(D54)),"⚠ Amount? / จำนวนเงิน",IF(H54&lt;0,"⚠ How often? / ความถี่",IF(I54&lt;0,"⚠ First due month? / เดือนแรก",IF(J54&lt;I54,"⚠ End before first / สิ้นสุดก่อนเริ่ม","✓"))))))</f>
        <v/>
      </c>
      <c r="H54" s="15">
        <f>IF(C54="",-1,IF(OR(ISNUMBER(SEARCH("Monthly",C54)),ISNUMBER(SEARCH("รายเดือน",C54))),1,IF(OR(ISNUMBER(SEARCH("Quarterly",C54)),ISNUMBER(SEARCH("ไตรมาส",C54))),3,IF(OR(ISNUMBER(SEARCH("Twice",C54)),ISNUMBER(SEARCH("สองครั้ง",C54)),ISNUMBER(SEARCH("2 ครั้ง",C54))),6,IF(OR(ISNUMBER(SEARCH("Annual",C54)),ISNUMBER(SEARCH("Yearly",C54)),ISNUMBER(SEARCH("รายปี",C54))),12,IF(OR(ISNUMBER(SEARCH("One-off",C54)),ISNUMBER(SEARCH("Once",C54)),ISNUMBER(SEARCH("ครั้งเดียว",C54))),0,-1))))))</f>
        <v>-1</v>
      </c>
      <c r="I54" s="15">
        <f>IF(ISNUMBER(E54),YEAR(E54)*12+MONTH(E54)-1,IF(AND(E54="",H54=1),0,-1))</f>
        <v>-1</v>
      </c>
      <c r="J54" s="15">
        <f>IF(H54=0,I54,IF(ISNUMBER(F54),YEAR(F54)*12+MONTH(F54)-1,999999))</f>
        <v>999999</v>
      </c>
      <c r="K54" s="15">
        <f>IF(AND(ISNUMBER(D54),H54&gt;=0,I54&gt;=0),D54,0)</f>
        <v>0</v>
      </c>
      <c r="L54" s="15">
        <f>MAX(H54,1)</f>
        <v>1</v>
      </c>
    </row>
    <row r="55">
      <c r="A55" s="8"/>
      <c r="B55" s="8"/>
      <c r="C55" s="8"/>
      <c r="D55" s="9"/>
      <c r="E55" s="10"/>
      <c r="F55" s="10"/>
      <c r="G55" s="14" t="str">
        <f>IF(COUNTA(A55:F55)=0,"",IF(A55="","⚠ Item? / ชื่อรายการ",IF(NOT(ISNUMBER(D55)),"⚠ Amount? / จำนวนเงิน",IF(H55&lt;0,"⚠ How often? / ความถี่",IF(I55&lt;0,"⚠ First due month? / เดือนแรก",IF(J55&lt;I55,"⚠ End before first / สิ้นสุดก่อนเริ่ม","✓"))))))</f>
        <v/>
      </c>
      <c r="H55" s="15">
        <f>IF(C55="",-1,IF(OR(ISNUMBER(SEARCH("Monthly",C55)),ISNUMBER(SEARCH("รายเดือน",C55))),1,IF(OR(ISNUMBER(SEARCH("Quarterly",C55)),ISNUMBER(SEARCH("ไตรมาส",C55))),3,IF(OR(ISNUMBER(SEARCH("Twice",C55)),ISNUMBER(SEARCH("สองครั้ง",C55)),ISNUMBER(SEARCH("2 ครั้ง",C55))),6,IF(OR(ISNUMBER(SEARCH("Annual",C55)),ISNUMBER(SEARCH("Yearly",C55)),ISNUMBER(SEARCH("รายปี",C55))),12,IF(OR(ISNUMBER(SEARCH("One-off",C55)),ISNUMBER(SEARCH("Once",C55)),ISNUMBER(SEARCH("ครั้งเดียว",C55))),0,-1))))))</f>
        <v>-1</v>
      </c>
      <c r="I55" s="15">
        <f>IF(ISNUMBER(E55),YEAR(E55)*12+MONTH(E55)-1,IF(AND(E55="",H55=1),0,-1))</f>
        <v>-1</v>
      </c>
      <c r="J55" s="15">
        <f>IF(H55=0,I55,IF(ISNUMBER(F55),YEAR(F55)*12+MONTH(F55)-1,999999))</f>
        <v>999999</v>
      </c>
      <c r="K55" s="15">
        <f>IF(AND(ISNUMBER(D55),H55&gt;=0,I55&gt;=0),D55,0)</f>
        <v>0</v>
      </c>
      <c r="L55" s="15">
        <f>MAX(H55,1)</f>
        <v>1</v>
      </c>
    </row>
    <row r="56">
      <c r="A56" s="8"/>
      <c r="B56" s="8"/>
      <c r="C56" s="8"/>
      <c r="D56" s="9"/>
      <c r="E56" s="10"/>
      <c r="F56" s="10"/>
      <c r="G56" s="14" t="str">
        <f>IF(COUNTA(A56:F56)=0,"",IF(A56="","⚠ Item? / ชื่อรายการ",IF(NOT(ISNUMBER(D56)),"⚠ Amount? / จำนวนเงิน",IF(H56&lt;0,"⚠ How often? / ความถี่",IF(I56&lt;0,"⚠ First due month? / เดือนแรก",IF(J56&lt;I56,"⚠ End before first / สิ้นสุดก่อนเริ่ม","✓"))))))</f>
        <v/>
      </c>
      <c r="H56" s="15">
        <f>IF(C56="",-1,IF(OR(ISNUMBER(SEARCH("Monthly",C56)),ISNUMBER(SEARCH("รายเดือน",C56))),1,IF(OR(ISNUMBER(SEARCH("Quarterly",C56)),ISNUMBER(SEARCH("ไตรมาส",C56))),3,IF(OR(ISNUMBER(SEARCH("Twice",C56)),ISNUMBER(SEARCH("สองครั้ง",C56)),ISNUMBER(SEARCH("2 ครั้ง",C56))),6,IF(OR(ISNUMBER(SEARCH("Annual",C56)),ISNUMBER(SEARCH("Yearly",C56)),ISNUMBER(SEARCH("รายปี",C56))),12,IF(OR(ISNUMBER(SEARCH("One-off",C56)),ISNUMBER(SEARCH("Once",C56)),ISNUMBER(SEARCH("ครั้งเดียว",C56))),0,-1))))))</f>
        <v>-1</v>
      </c>
      <c r="I56" s="15">
        <f>IF(ISNUMBER(E56),YEAR(E56)*12+MONTH(E56)-1,IF(AND(E56="",H56=1),0,-1))</f>
        <v>-1</v>
      </c>
      <c r="J56" s="15">
        <f>IF(H56=0,I56,IF(ISNUMBER(F56),YEAR(F56)*12+MONTH(F56)-1,999999))</f>
        <v>999999</v>
      </c>
      <c r="K56" s="15">
        <f>IF(AND(ISNUMBER(D56),H56&gt;=0,I56&gt;=0),D56,0)</f>
        <v>0</v>
      </c>
      <c r="L56" s="15">
        <f>MAX(H56,1)</f>
        <v>1</v>
      </c>
    </row>
    <row r="57">
      <c r="A57" s="8"/>
      <c r="B57" s="8"/>
      <c r="C57" s="8"/>
      <c r="D57" s="9"/>
      <c r="E57" s="10"/>
      <c r="F57" s="10"/>
      <c r="G57" s="14" t="str">
        <f>IF(COUNTA(A57:F57)=0,"",IF(A57="","⚠ Item? / ชื่อรายการ",IF(NOT(ISNUMBER(D57)),"⚠ Amount? / จำนวนเงิน",IF(H57&lt;0,"⚠ How often? / ความถี่",IF(I57&lt;0,"⚠ First due month? / เดือนแรก",IF(J57&lt;I57,"⚠ End before first / สิ้นสุดก่อนเริ่ม","✓"))))))</f>
        <v/>
      </c>
      <c r="H57" s="15">
        <f>IF(C57="",-1,IF(OR(ISNUMBER(SEARCH("Monthly",C57)),ISNUMBER(SEARCH("รายเดือน",C57))),1,IF(OR(ISNUMBER(SEARCH("Quarterly",C57)),ISNUMBER(SEARCH("ไตรมาส",C57))),3,IF(OR(ISNUMBER(SEARCH("Twice",C57)),ISNUMBER(SEARCH("สองครั้ง",C57)),ISNUMBER(SEARCH("2 ครั้ง",C57))),6,IF(OR(ISNUMBER(SEARCH("Annual",C57)),ISNUMBER(SEARCH("Yearly",C57)),ISNUMBER(SEARCH("รายปี",C57))),12,IF(OR(ISNUMBER(SEARCH("One-off",C57)),ISNUMBER(SEARCH("Once",C57)),ISNUMBER(SEARCH("ครั้งเดียว",C57))),0,-1))))))</f>
        <v>-1</v>
      </c>
      <c r="I57" s="15">
        <f>IF(ISNUMBER(E57),YEAR(E57)*12+MONTH(E57)-1,IF(AND(E57="",H57=1),0,-1))</f>
        <v>-1</v>
      </c>
      <c r="J57" s="15">
        <f>IF(H57=0,I57,IF(ISNUMBER(F57),YEAR(F57)*12+MONTH(F57)-1,999999))</f>
        <v>999999</v>
      </c>
      <c r="K57" s="15">
        <f>IF(AND(ISNUMBER(D57),H57&gt;=0,I57&gt;=0),D57,0)</f>
        <v>0</v>
      </c>
      <c r="L57" s="15">
        <f>MAX(H57,1)</f>
        <v>1</v>
      </c>
    </row>
    <row r="58">
      <c r="A58" s="8"/>
      <c r="B58" s="8"/>
      <c r="C58" s="8"/>
      <c r="D58" s="9"/>
      <c r="E58" s="10"/>
      <c r="F58" s="10"/>
      <c r="G58" s="14" t="str">
        <f>IF(COUNTA(A58:F58)=0,"",IF(A58="","⚠ Item? / ชื่อรายการ",IF(NOT(ISNUMBER(D58)),"⚠ Amount? / จำนวนเงิน",IF(H58&lt;0,"⚠ How often? / ความถี่",IF(I58&lt;0,"⚠ First due month? / เดือนแรก",IF(J58&lt;I58,"⚠ End before first / สิ้นสุดก่อนเริ่ม","✓"))))))</f>
        <v/>
      </c>
      <c r="H58" s="15">
        <f>IF(C58="",-1,IF(OR(ISNUMBER(SEARCH("Monthly",C58)),ISNUMBER(SEARCH("รายเดือน",C58))),1,IF(OR(ISNUMBER(SEARCH("Quarterly",C58)),ISNUMBER(SEARCH("ไตรมาส",C58))),3,IF(OR(ISNUMBER(SEARCH("Twice",C58)),ISNUMBER(SEARCH("สองครั้ง",C58)),ISNUMBER(SEARCH("2 ครั้ง",C58))),6,IF(OR(ISNUMBER(SEARCH("Annual",C58)),ISNUMBER(SEARCH("Yearly",C58)),ISNUMBER(SEARCH("รายปี",C58))),12,IF(OR(ISNUMBER(SEARCH("One-off",C58)),ISNUMBER(SEARCH("Once",C58)),ISNUMBER(SEARCH("ครั้งเดียว",C58))),0,-1))))))</f>
        <v>-1</v>
      </c>
      <c r="I58" s="15">
        <f>IF(ISNUMBER(E58),YEAR(E58)*12+MONTH(E58)-1,IF(AND(E58="",H58=1),0,-1))</f>
        <v>-1</v>
      </c>
      <c r="J58" s="15">
        <f>IF(H58=0,I58,IF(ISNUMBER(F58),YEAR(F58)*12+MONTH(F58)-1,999999))</f>
        <v>999999</v>
      </c>
      <c r="K58" s="15">
        <f>IF(AND(ISNUMBER(D58),H58&gt;=0,I58&gt;=0),D58,0)</f>
        <v>0</v>
      </c>
      <c r="L58" s="15">
        <f>MAX(H58,1)</f>
        <v>1</v>
      </c>
    </row>
    <row r="59">
      <c r="A59" s="8"/>
      <c r="B59" s="8"/>
      <c r="C59" s="8"/>
      <c r="D59" s="9"/>
      <c r="E59" s="10"/>
      <c r="F59" s="10"/>
      <c r="G59" s="14" t="str">
        <f>IF(COUNTA(A59:F59)=0,"",IF(A59="","⚠ Item? / ชื่อรายการ",IF(NOT(ISNUMBER(D59)),"⚠ Amount? / จำนวนเงิน",IF(H59&lt;0,"⚠ How often? / ความถี่",IF(I59&lt;0,"⚠ First due month? / เดือนแรก",IF(J59&lt;I59,"⚠ End before first / สิ้นสุดก่อนเริ่ม","✓"))))))</f>
        <v/>
      </c>
      <c r="H59" s="15">
        <f>IF(C59="",-1,IF(OR(ISNUMBER(SEARCH("Monthly",C59)),ISNUMBER(SEARCH("รายเดือน",C59))),1,IF(OR(ISNUMBER(SEARCH("Quarterly",C59)),ISNUMBER(SEARCH("ไตรมาส",C59))),3,IF(OR(ISNUMBER(SEARCH("Twice",C59)),ISNUMBER(SEARCH("สองครั้ง",C59)),ISNUMBER(SEARCH("2 ครั้ง",C59))),6,IF(OR(ISNUMBER(SEARCH("Annual",C59)),ISNUMBER(SEARCH("Yearly",C59)),ISNUMBER(SEARCH("รายปี",C59))),12,IF(OR(ISNUMBER(SEARCH("One-off",C59)),ISNUMBER(SEARCH("Once",C59)),ISNUMBER(SEARCH("ครั้งเดียว",C59))),0,-1))))))</f>
        <v>-1</v>
      </c>
      <c r="I59" s="15">
        <f>IF(ISNUMBER(E59),YEAR(E59)*12+MONTH(E59)-1,IF(AND(E59="",H59=1),0,-1))</f>
        <v>-1</v>
      </c>
      <c r="J59" s="15">
        <f>IF(H59=0,I59,IF(ISNUMBER(F59),YEAR(F59)*12+MONTH(F59)-1,999999))</f>
        <v>999999</v>
      </c>
      <c r="K59" s="15">
        <f>IF(AND(ISNUMBER(D59),H59&gt;=0,I59&gt;=0),D59,0)</f>
        <v>0</v>
      </c>
      <c r="L59" s="15">
        <f>MAX(H59,1)</f>
        <v>1</v>
      </c>
    </row>
    <row r="60">
      <c r="A60" s="8"/>
      <c r="B60" s="8"/>
      <c r="C60" s="8"/>
      <c r="D60" s="9"/>
      <c r="E60" s="10"/>
      <c r="F60" s="10"/>
      <c r="G60" s="14" t="str">
        <f>IF(COUNTA(A60:F60)=0,"",IF(A60="","⚠ Item? / ชื่อรายการ",IF(NOT(ISNUMBER(D60)),"⚠ Amount? / จำนวนเงิน",IF(H60&lt;0,"⚠ How often? / ความถี่",IF(I60&lt;0,"⚠ First due month? / เดือนแรก",IF(J60&lt;I60,"⚠ End before first / สิ้นสุดก่อนเริ่ม","✓"))))))</f>
        <v/>
      </c>
      <c r="H60" s="15">
        <f>IF(C60="",-1,IF(OR(ISNUMBER(SEARCH("Monthly",C60)),ISNUMBER(SEARCH("รายเดือน",C60))),1,IF(OR(ISNUMBER(SEARCH("Quarterly",C60)),ISNUMBER(SEARCH("ไตรมาส",C60))),3,IF(OR(ISNUMBER(SEARCH("Twice",C60)),ISNUMBER(SEARCH("สองครั้ง",C60)),ISNUMBER(SEARCH("2 ครั้ง",C60))),6,IF(OR(ISNUMBER(SEARCH("Annual",C60)),ISNUMBER(SEARCH("Yearly",C60)),ISNUMBER(SEARCH("รายปี",C60))),12,IF(OR(ISNUMBER(SEARCH("One-off",C60)),ISNUMBER(SEARCH("Once",C60)),ISNUMBER(SEARCH("ครั้งเดียว",C60))),0,-1))))))</f>
        <v>-1</v>
      </c>
      <c r="I60" s="15">
        <f>IF(ISNUMBER(E60),YEAR(E60)*12+MONTH(E60)-1,IF(AND(E60="",H60=1),0,-1))</f>
        <v>-1</v>
      </c>
      <c r="J60" s="15">
        <f>IF(H60=0,I60,IF(ISNUMBER(F60),YEAR(F60)*12+MONTH(F60)-1,999999))</f>
        <v>999999</v>
      </c>
      <c r="K60" s="15">
        <f>IF(AND(ISNUMBER(D60),H60&gt;=0,I60&gt;=0),D60,0)</f>
        <v>0</v>
      </c>
      <c r="L60" s="15">
        <f>MAX(H60,1)</f>
        <v>1</v>
      </c>
    </row>
    <row r="61">
      <c r="A61" s="8"/>
      <c r="B61" s="8"/>
      <c r="C61" s="8"/>
      <c r="D61" s="9"/>
      <c r="E61" s="10"/>
      <c r="F61" s="10"/>
      <c r="G61" s="14" t="str">
        <f>IF(COUNTA(A61:F61)=0,"",IF(A61="","⚠ Item? / ชื่อรายการ",IF(NOT(ISNUMBER(D61)),"⚠ Amount? / จำนวนเงิน",IF(H61&lt;0,"⚠ How often? / ความถี่",IF(I61&lt;0,"⚠ First due month? / เดือนแรก",IF(J61&lt;I61,"⚠ End before first / สิ้นสุดก่อนเริ่ม","✓"))))))</f>
        <v/>
      </c>
      <c r="H61" s="15">
        <f>IF(C61="",-1,IF(OR(ISNUMBER(SEARCH("Monthly",C61)),ISNUMBER(SEARCH("รายเดือน",C61))),1,IF(OR(ISNUMBER(SEARCH("Quarterly",C61)),ISNUMBER(SEARCH("ไตรมาส",C61))),3,IF(OR(ISNUMBER(SEARCH("Twice",C61)),ISNUMBER(SEARCH("สองครั้ง",C61)),ISNUMBER(SEARCH("2 ครั้ง",C61))),6,IF(OR(ISNUMBER(SEARCH("Annual",C61)),ISNUMBER(SEARCH("Yearly",C61)),ISNUMBER(SEARCH("รายปี",C61))),12,IF(OR(ISNUMBER(SEARCH("One-off",C61)),ISNUMBER(SEARCH("Once",C61)),ISNUMBER(SEARCH("ครั้งเดียว",C61))),0,-1))))))</f>
        <v>-1</v>
      </c>
      <c r="I61" s="15">
        <f>IF(ISNUMBER(E61),YEAR(E61)*12+MONTH(E61)-1,IF(AND(E61="",H61=1),0,-1))</f>
        <v>-1</v>
      </c>
      <c r="J61" s="15">
        <f>IF(H61=0,I61,IF(ISNUMBER(F61),YEAR(F61)*12+MONTH(F61)-1,999999))</f>
        <v>999999</v>
      </c>
      <c r="K61" s="15">
        <f>IF(AND(ISNUMBER(D61),H61&gt;=0,I61&gt;=0),D61,0)</f>
        <v>0</v>
      </c>
      <c r="L61" s="15">
        <f>MAX(H61,1)</f>
        <v>1</v>
      </c>
    </row>
    <row r="62">
      <c r="A62" s="8"/>
      <c r="B62" s="8"/>
      <c r="C62" s="8"/>
      <c r="D62" s="9"/>
      <c r="E62" s="10"/>
      <c r="F62" s="10"/>
      <c r="G62" s="14" t="str">
        <f>IF(COUNTA(A62:F62)=0,"",IF(A62="","⚠ Item? / ชื่อรายการ",IF(NOT(ISNUMBER(D62)),"⚠ Amount? / จำนวนเงิน",IF(H62&lt;0,"⚠ How often? / ความถี่",IF(I62&lt;0,"⚠ First due month? / เดือนแรก",IF(J62&lt;I62,"⚠ End before first / สิ้นสุดก่อนเริ่ม","✓"))))))</f>
        <v/>
      </c>
      <c r="H62" s="15">
        <f>IF(C62="",-1,IF(OR(ISNUMBER(SEARCH("Monthly",C62)),ISNUMBER(SEARCH("รายเดือน",C62))),1,IF(OR(ISNUMBER(SEARCH("Quarterly",C62)),ISNUMBER(SEARCH("ไตรมาส",C62))),3,IF(OR(ISNUMBER(SEARCH("Twice",C62)),ISNUMBER(SEARCH("สองครั้ง",C62)),ISNUMBER(SEARCH("2 ครั้ง",C62))),6,IF(OR(ISNUMBER(SEARCH("Annual",C62)),ISNUMBER(SEARCH("Yearly",C62)),ISNUMBER(SEARCH("รายปี",C62))),12,IF(OR(ISNUMBER(SEARCH("One-off",C62)),ISNUMBER(SEARCH("Once",C62)),ISNUMBER(SEARCH("ครั้งเดียว",C62))),0,-1))))))</f>
        <v>-1</v>
      </c>
      <c r="I62" s="15">
        <f>IF(ISNUMBER(E62),YEAR(E62)*12+MONTH(E62)-1,IF(AND(E62="",H62=1),0,-1))</f>
        <v>-1</v>
      </c>
      <c r="J62" s="15">
        <f>IF(H62=0,I62,IF(ISNUMBER(F62),YEAR(F62)*12+MONTH(F62)-1,999999))</f>
        <v>999999</v>
      </c>
      <c r="K62" s="15">
        <f>IF(AND(ISNUMBER(D62),H62&gt;=0,I62&gt;=0),D62,0)</f>
        <v>0</v>
      </c>
      <c r="L62" s="15">
        <f>MAX(H62,1)</f>
        <v>1</v>
      </c>
    </row>
    <row r="63">
      <c r="A63" s="8"/>
      <c r="B63" s="8"/>
      <c r="C63" s="8"/>
      <c r="D63" s="9"/>
      <c r="E63" s="10"/>
      <c r="F63" s="10"/>
      <c r="G63" s="14" t="str">
        <f>IF(COUNTA(A63:F63)=0,"",IF(A63="","⚠ Item? / ชื่อรายการ",IF(NOT(ISNUMBER(D63)),"⚠ Amount? / จำนวนเงิน",IF(H63&lt;0,"⚠ How often? / ความถี่",IF(I63&lt;0,"⚠ First due month? / เดือนแรก",IF(J63&lt;I63,"⚠ End before first / สิ้นสุดก่อนเริ่ม","✓"))))))</f>
        <v/>
      </c>
      <c r="H63" s="15">
        <f>IF(C63="",-1,IF(OR(ISNUMBER(SEARCH("Monthly",C63)),ISNUMBER(SEARCH("รายเดือน",C63))),1,IF(OR(ISNUMBER(SEARCH("Quarterly",C63)),ISNUMBER(SEARCH("ไตรมาส",C63))),3,IF(OR(ISNUMBER(SEARCH("Twice",C63)),ISNUMBER(SEARCH("สองครั้ง",C63)),ISNUMBER(SEARCH("2 ครั้ง",C63))),6,IF(OR(ISNUMBER(SEARCH("Annual",C63)),ISNUMBER(SEARCH("Yearly",C63)),ISNUMBER(SEARCH("รายปี",C63))),12,IF(OR(ISNUMBER(SEARCH("One-off",C63)),ISNUMBER(SEARCH("Once",C63)),ISNUMBER(SEARCH("ครั้งเดียว",C63))),0,-1))))))</f>
        <v>-1</v>
      </c>
      <c r="I63" s="15">
        <f>IF(ISNUMBER(E63),YEAR(E63)*12+MONTH(E63)-1,IF(AND(E63="",H63=1),0,-1))</f>
        <v>-1</v>
      </c>
      <c r="J63" s="15">
        <f>IF(H63=0,I63,IF(ISNUMBER(F63),YEAR(F63)*12+MONTH(F63)-1,999999))</f>
        <v>999999</v>
      </c>
      <c r="K63" s="15">
        <f>IF(AND(ISNUMBER(D63),H63&gt;=0,I63&gt;=0),D63,0)</f>
        <v>0</v>
      </c>
      <c r="L63" s="15">
        <f>MAX(H63,1)</f>
        <v>1</v>
      </c>
    </row>
    <row r="64">
      <c r="A64" s="8"/>
      <c r="B64" s="8"/>
      <c r="C64" s="8"/>
      <c r="D64" s="9"/>
      <c r="E64" s="10"/>
      <c r="F64" s="10"/>
      <c r="G64" s="14" t="str">
        <f>IF(COUNTA(A64:F64)=0,"",IF(A64="","⚠ Item? / ชื่อรายการ",IF(NOT(ISNUMBER(D64)),"⚠ Amount? / จำนวนเงิน",IF(H64&lt;0,"⚠ How often? / ความถี่",IF(I64&lt;0,"⚠ First due month? / เดือนแรก",IF(J64&lt;I64,"⚠ End before first / สิ้นสุดก่อนเริ่ม","✓"))))))</f>
        <v/>
      </c>
      <c r="H64" s="15">
        <f>IF(C64="",-1,IF(OR(ISNUMBER(SEARCH("Monthly",C64)),ISNUMBER(SEARCH("รายเดือน",C64))),1,IF(OR(ISNUMBER(SEARCH("Quarterly",C64)),ISNUMBER(SEARCH("ไตรมาส",C64))),3,IF(OR(ISNUMBER(SEARCH("Twice",C64)),ISNUMBER(SEARCH("สองครั้ง",C64)),ISNUMBER(SEARCH("2 ครั้ง",C64))),6,IF(OR(ISNUMBER(SEARCH("Annual",C64)),ISNUMBER(SEARCH("Yearly",C64)),ISNUMBER(SEARCH("รายปี",C64))),12,IF(OR(ISNUMBER(SEARCH("One-off",C64)),ISNUMBER(SEARCH("Once",C64)),ISNUMBER(SEARCH("ครั้งเดียว",C64))),0,-1))))))</f>
        <v>-1</v>
      </c>
      <c r="I64" s="15">
        <f>IF(ISNUMBER(E64),YEAR(E64)*12+MONTH(E64)-1,IF(AND(E64="",H64=1),0,-1))</f>
        <v>-1</v>
      </c>
      <c r="J64" s="15">
        <f>IF(H64=0,I64,IF(ISNUMBER(F64),YEAR(F64)*12+MONTH(F64)-1,999999))</f>
        <v>999999</v>
      </c>
      <c r="K64" s="15">
        <f>IF(AND(ISNUMBER(D64),H64&gt;=0,I64&gt;=0),D64,0)</f>
        <v>0</v>
      </c>
      <c r="L64" s="15">
        <f>MAX(H64,1)</f>
        <v>1</v>
      </c>
    </row>
    <row r="65">
      <c r="A65" s="8"/>
      <c r="B65" s="8"/>
      <c r="C65" s="8"/>
      <c r="D65" s="9"/>
      <c r="E65" s="10"/>
      <c r="F65" s="10"/>
      <c r="G65" s="14" t="str">
        <f>IF(COUNTA(A65:F65)=0,"",IF(A65="","⚠ Item? / ชื่อรายการ",IF(NOT(ISNUMBER(D65)),"⚠ Amount? / จำนวนเงิน",IF(H65&lt;0,"⚠ How often? / ความถี่",IF(I65&lt;0,"⚠ First due month? / เดือนแรก",IF(J65&lt;I65,"⚠ End before first / สิ้นสุดก่อนเริ่ม","✓"))))))</f>
        <v/>
      </c>
      <c r="H65" s="15">
        <f>IF(C65="",-1,IF(OR(ISNUMBER(SEARCH("Monthly",C65)),ISNUMBER(SEARCH("รายเดือน",C65))),1,IF(OR(ISNUMBER(SEARCH("Quarterly",C65)),ISNUMBER(SEARCH("ไตรมาส",C65))),3,IF(OR(ISNUMBER(SEARCH("Twice",C65)),ISNUMBER(SEARCH("สองครั้ง",C65)),ISNUMBER(SEARCH("2 ครั้ง",C65))),6,IF(OR(ISNUMBER(SEARCH("Annual",C65)),ISNUMBER(SEARCH("Yearly",C65)),ISNUMBER(SEARCH("รายปี",C65))),12,IF(OR(ISNUMBER(SEARCH("One-off",C65)),ISNUMBER(SEARCH("Once",C65)),ISNUMBER(SEARCH("ครั้งเดียว",C65))),0,-1))))))</f>
        <v>-1</v>
      </c>
      <c r="I65" s="15">
        <f>IF(ISNUMBER(E65),YEAR(E65)*12+MONTH(E65)-1,IF(AND(E65="",H65=1),0,-1))</f>
        <v>-1</v>
      </c>
      <c r="J65" s="15">
        <f>IF(H65=0,I65,IF(ISNUMBER(F65),YEAR(F65)*12+MONTH(F65)-1,999999))</f>
        <v>999999</v>
      </c>
      <c r="K65" s="15">
        <f>IF(AND(ISNUMBER(D65),H65&gt;=0,I65&gt;=0),D65,0)</f>
        <v>0</v>
      </c>
      <c r="L65" s="15">
        <f>MAX(H65,1)</f>
        <v>1</v>
      </c>
    </row>
    <row r="66">
      <c r="A66" s="8"/>
      <c r="B66" s="8"/>
      <c r="C66" s="8"/>
      <c r="D66" s="9"/>
      <c r="E66" s="10"/>
      <c r="F66" s="10"/>
      <c r="G66" s="14" t="str">
        <f>IF(COUNTA(A66:F66)=0,"",IF(A66="","⚠ Item? / ชื่อรายการ",IF(NOT(ISNUMBER(D66)),"⚠ Amount? / จำนวนเงิน",IF(H66&lt;0,"⚠ How often? / ความถี่",IF(I66&lt;0,"⚠ First due month? / เดือนแรก",IF(J66&lt;I66,"⚠ End before first / สิ้นสุดก่อนเริ่ม","✓"))))))</f>
        <v/>
      </c>
      <c r="H66" s="15">
        <f>IF(C66="",-1,IF(OR(ISNUMBER(SEARCH("Monthly",C66)),ISNUMBER(SEARCH("รายเดือน",C66))),1,IF(OR(ISNUMBER(SEARCH("Quarterly",C66)),ISNUMBER(SEARCH("ไตรมาส",C66))),3,IF(OR(ISNUMBER(SEARCH("Twice",C66)),ISNUMBER(SEARCH("สองครั้ง",C66)),ISNUMBER(SEARCH("2 ครั้ง",C66))),6,IF(OR(ISNUMBER(SEARCH("Annual",C66)),ISNUMBER(SEARCH("Yearly",C66)),ISNUMBER(SEARCH("รายปี",C66))),12,IF(OR(ISNUMBER(SEARCH("One-off",C66)),ISNUMBER(SEARCH("Once",C66)),ISNUMBER(SEARCH("ครั้งเดียว",C66))),0,-1))))))</f>
        <v>-1</v>
      </c>
      <c r="I66" s="15">
        <f>IF(ISNUMBER(E66),YEAR(E66)*12+MONTH(E66)-1,IF(AND(E66="",H66=1),0,-1))</f>
        <v>-1</v>
      </c>
      <c r="J66" s="15">
        <f>IF(H66=0,I66,IF(ISNUMBER(F66),YEAR(F66)*12+MONTH(F66)-1,999999))</f>
        <v>999999</v>
      </c>
      <c r="K66" s="15">
        <f>IF(AND(ISNUMBER(D66),H66&gt;=0,I66&gt;=0),D66,0)</f>
        <v>0</v>
      </c>
      <c r="L66" s="15">
        <f>MAX(H66,1)</f>
        <v>1</v>
      </c>
    </row>
    <row r="67">
      <c r="A67" s="8"/>
      <c r="B67" s="8"/>
      <c r="C67" s="8"/>
      <c r="D67" s="9"/>
      <c r="E67" s="10"/>
      <c r="F67" s="10"/>
      <c r="G67" s="14" t="str">
        <f>IF(COUNTA(A67:F67)=0,"",IF(A67="","⚠ Item? / ชื่อรายการ",IF(NOT(ISNUMBER(D67)),"⚠ Amount? / จำนวนเงิน",IF(H67&lt;0,"⚠ How often? / ความถี่",IF(I67&lt;0,"⚠ First due month? / เดือนแรก",IF(J67&lt;I67,"⚠ End before first / สิ้นสุดก่อนเริ่ม","✓"))))))</f>
        <v/>
      </c>
      <c r="H67" s="15">
        <f>IF(C67="",-1,IF(OR(ISNUMBER(SEARCH("Monthly",C67)),ISNUMBER(SEARCH("รายเดือน",C67))),1,IF(OR(ISNUMBER(SEARCH("Quarterly",C67)),ISNUMBER(SEARCH("ไตรมาส",C67))),3,IF(OR(ISNUMBER(SEARCH("Twice",C67)),ISNUMBER(SEARCH("สองครั้ง",C67)),ISNUMBER(SEARCH("2 ครั้ง",C67))),6,IF(OR(ISNUMBER(SEARCH("Annual",C67)),ISNUMBER(SEARCH("Yearly",C67)),ISNUMBER(SEARCH("รายปี",C67))),12,IF(OR(ISNUMBER(SEARCH("One-off",C67)),ISNUMBER(SEARCH("Once",C67)),ISNUMBER(SEARCH("ครั้งเดียว",C67))),0,-1))))))</f>
        <v>-1</v>
      </c>
      <c r="I67" s="15">
        <f>IF(ISNUMBER(E67),YEAR(E67)*12+MONTH(E67)-1,IF(AND(E67="",H67=1),0,-1))</f>
        <v>-1</v>
      </c>
      <c r="J67" s="15">
        <f>IF(H67=0,I67,IF(ISNUMBER(F67),YEAR(F67)*12+MONTH(F67)-1,999999))</f>
        <v>999999</v>
      </c>
      <c r="K67" s="15">
        <f>IF(AND(ISNUMBER(D67),H67&gt;=0,I67&gt;=0),D67,0)</f>
        <v>0</v>
      </c>
      <c r="L67" s="15">
        <f>MAX(H67,1)</f>
        <v>1</v>
      </c>
    </row>
    <row r="68">
      <c r="A68" s="8"/>
      <c r="B68" s="8"/>
      <c r="C68" s="8"/>
      <c r="D68" s="9"/>
      <c r="E68" s="10"/>
      <c r="F68" s="10"/>
      <c r="G68" s="14" t="str">
        <f>IF(COUNTA(A68:F68)=0,"",IF(A68="","⚠ Item? / ชื่อรายการ",IF(NOT(ISNUMBER(D68)),"⚠ Amount? / จำนวนเงิน",IF(H68&lt;0,"⚠ How often? / ความถี่",IF(I68&lt;0,"⚠ First due month? / เดือนแรก",IF(J68&lt;I68,"⚠ End before first / สิ้นสุดก่อนเริ่ม","✓"))))))</f>
        <v/>
      </c>
      <c r="H68" s="15">
        <f>IF(C68="",-1,IF(OR(ISNUMBER(SEARCH("Monthly",C68)),ISNUMBER(SEARCH("รายเดือน",C68))),1,IF(OR(ISNUMBER(SEARCH("Quarterly",C68)),ISNUMBER(SEARCH("ไตรมาส",C68))),3,IF(OR(ISNUMBER(SEARCH("Twice",C68)),ISNUMBER(SEARCH("สองครั้ง",C68)),ISNUMBER(SEARCH("2 ครั้ง",C68))),6,IF(OR(ISNUMBER(SEARCH("Annual",C68)),ISNUMBER(SEARCH("Yearly",C68)),ISNUMBER(SEARCH("รายปี",C68))),12,IF(OR(ISNUMBER(SEARCH("One-off",C68)),ISNUMBER(SEARCH("Once",C68)),ISNUMBER(SEARCH("ครั้งเดียว",C68))),0,-1))))))</f>
        <v>-1</v>
      </c>
      <c r="I68" s="15">
        <f>IF(ISNUMBER(E68),YEAR(E68)*12+MONTH(E68)-1,IF(AND(E68="",H68=1),0,-1))</f>
        <v>-1</v>
      </c>
      <c r="J68" s="15">
        <f>IF(H68=0,I68,IF(ISNUMBER(F68),YEAR(F68)*12+MONTH(F68)-1,999999))</f>
        <v>999999</v>
      </c>
      <c r="K68" s="15">
        <f>IF(AND(ISNUMBER(D68),H68&gt;=0,I68&gt;=0),D68,0)</f>
        <v>0</v>
      </c>
      <c r="L68" s="15">
        <f>MAX(H68,1)</f>
        <v>1</v>
      </c>
    </row>
    <row r="69">
      <c r="A69" s="8"/>
      <c r="B69" s="8"/>
      <c r="C69" s="8"/>
      <c r="D69" s="9"/>
      <c r="E69" s="10"/>
      <c r="F69" s="10"/>
      <c r="G69" s="14" t="str">
        <f>IF(COUNTA(A69:F69)=0,"",IF(A69="","⚠ Item? / ชื่อรายการ",IF(NOT(ISNUMBER(D69)),"⚠ Amount? / จำนวนเงิน",IF(H69&lt;0,"⚠ How often? / ความถี่",IF(I69&lt;0,"⚠ First due month? / เดือนแรก",IF(J69&lt;I69,"⚠ End before first / สิ้นสุดก่อนเริ่ม","✓"))))))</f>
        <v/>
      </c>
      <c r="H69" s="15">
        <f>IF(C69="",-1,IF(OR(ISNUMBER(SEARCH("Monthly",C69)),ISNUMBER(SEARCH("รายเดือน",C69))),1,IF(OR(ISNUMBER(SEARCH("Quarterly",C69)),ISNUMBER(SEARCH("ไตรมาส",C69))),3,IF(OR(ISNUMBER(SEARCH("Twice",C69)),ISNUMBER(SEARCH("สองครั้ง",C69)),ISNUMBER(SEARCH("2 ครั้ง",C69))),6,IF(OR(ISNUMBER(SEARCH("Annual",C69)),ISNUMBER(SEARCH("Yearly",C69)),ISNUMBER(SEARCH("รายปี",C69))),12,IF(OR(ISNUMBER(SEARCH("One-off",C69)),ISNUMBER(SEARCH("Once",C69)),ISNUMBER(SEARCH("ครั้งเดียว",C69))),0,-1))))))</f>
        <v>-1</v>
      </c>
      <c r="I69" s="15">
        <f>IF(ISNUMBER(E69),YEAR(E69)*12+MONTH(E69)-1,IF(AND(E69="",H69=1),0,-1))</f>
        <v>-1</v>
      </c>
      <c r="J69" s="15">
        <f>IF(H69=0,I69,IF(ISNUMBER(F69),YEAR(F69)*12+MONTH(F69)-1,999999))</f>
        <v>999999</v>
      </c>
      <c r="K69" s="15">
        <f>IF(AND(ISNUMBER(D69),H69&gt;=0,I69&gt;=0),D69,0)</f>
        <v>0</v>
      </c>
      <c r="L69" s="15">
        <f>MAX(H69,1)</f>
        <v>1</v>
      </c>
    </row>
    <row r="70">
      <c r="A70" s="8"/>
      <c r="B70" s="8"/>
      <c r="C70" s="8"/>
      <c r="D70" s="9"/>
      <c r="E70" s="10"/>
      <c r="F70" s="10"/>
      <c r="G70" s="14" t="str">
        <f>IF(COUNTA(A70:F70)=0,"",IF(A70="","⚠ Item? / ชื่อรายการ",IF(NOT(ISNUMBER(D70)),"⚠ Amount? / จำนวนเงิน",IF(H70&lt;0,"⚠ How often? / ความถี่",IF(I70&lt;0,"⚠ First due month? / เดือนแรก",IF(J70&lt;I70,"⚠ End before first / สิ้นสุดก่อนเริ่ม","✓"))))))</f>
        <v/>
      </c>
      <c r="H70" s="15">
        <f>IF(C70="",-1,IF(OR(ISNUMBER(SEARCH("Monthly",C70)),ISNUMBER(SEARCH("รายเดือน",C70))),1,IF(OR(ISNUMBER(SEARCH("Quarterly",C70)),ISNUMBER(SEARCH("ไตรมาส",C70))),3,IF(OR(ISNUMBER(SEARCH("Twice",C70)),ISNUMBER(SEARCH("สองครั้ง",C70)),ISNUMBER(SEARCH("2 ครั้ง",C70))),6,IF(OR(ISNUMBER(SEARCH("Annual",C70)),ISNUMBER(SEARCH("Yearly",C70)),ISNUMBER(SEARCH("รายปี",C70))),12,IF(OR(ISNUMBER(SEARCH("One-off",C70)),ISNUMBER(SEARCH("Once",C70)),ISNUMBER(SEARCH("ครั้งเดียว",C70))),0,-1))))))</f>
        <v>-1</v>
      </c>
      <c r="I70" s="15">
        <f>IF(ISNUMBER(E70),YEAR(E70)*12+MONTH(E70)-1,IF(AND(E70="",H70=1),0,-1))</f>
        <v>-1</v>
      </c>
      <c r="J70" s="15">
        <f>IF(H70=0,I70,IF(ISNUMBER(F70),YEAR(F70)*12+MONTH(F70)-1,999999))</f>
        <v>999999</v>
      </c>
      <c r="K70" s="15">
        <f>IF(AND(ISNUMBER(D70),H70&gt;=0,I70&gt;=0),D70,0)</f>
        <v>0</v>
      </c>
      <c r="L70" s="15">
        <f>MAX(H70,1)</f>
        <v>1</v>
      </c>
    </row>
    <row r="71">
      <c r="A71" s="8"/>
      <c r="B71" s="8"/>
      <c r="C71" s="8"/>
      <c r="D71" s="9"/>
      <c r="E71" s="10"/>
      <c r="F71" s="10"/>
      <c r="G71" s="14" t="str">
        <f>IF(COUNTA(A71:F71)=0,"",IF(A71="","⚠ Item? / ชื่อรายการ",IF(NOT(ISNUMBER(D71)),"⚠ Amount? / จำนวนเงิน",IF(H71&lt;0,"⚠ How often? / ความถี่",IF(I71&lt;0,"⚠ First due month? / เดือนแรก",IF(J71&lt;I71,"⚠ End before first / สิ้นสุดก่อนเริ่ม","✓"))))))</f>
        <v/>
      </c>
      <c r="H71" s="15">
        <f>IF(C71="",-1,IF(OR(ISNUMBER(SEARCH("Monthly",C71)),ISNUMBER(SEARCH("รายเดือน",C71))),1,IF(OR(ISNUMBER(SEARCH("Quarterly",C71)),ISNUMBER(SEARCH("ไตรมาส",C71))),3,IF(OR(ISNUMBER(SEARCH("Twice",C71)),ISNUMBER(SEARCH("สองครั้ง",C71)),ISNUMBER(SEARCH("2 ครั้ง",C71))),6,IF(OR(ISNUMBER(SEARCH("Annual",C71)),ISNUMBER(SEARCH("Yearly",C71)),ISNUMBER(SEARCH("รายปี",C71))),12,IF(OR(ISNUMBER(SEARCH("One-off",C71)),ISNUMBER(SEARCH("Once",C71)),ISNUMBER(SEARCH("ครั้งเดียว",C71))),0,-1))))))</f>
        <v>-1</v>
      </c>
      <c r="I71" s="15">
        <f>IF(ISNUMBER(E71),YEAR(E71)*12+MONTH(E71)-1,IF(AND(E71="",H71=1),0,-1))</f>
        <v>-1</v>
      </c>
      <c r="J71" s="15">
        <f>IF(H71=0,I71,IF(ISNUMBER(F71),YEAR(F71)*12+MONTH(F71)-1,999999))</f>
        <v>999999</v>
      </c>
      <c r="K71" s="15">
        <f>IF(AND(ISNUMBER(D71),H71&gt;=0,I71&gt;=0),D71,0)</f>
        <v>0</v>
      </c>
      <c r="L71" s="15">
        <f>MAX(H71,1)</f>
        <v>1</v>
      </c>
    </row>
    <row r="72">
      <c r="A72" s="8"/>
      <c r="B72" s="8"/>
      <c r="C72" s="8"/>
      <c r="D72" s="9"/>
      <c r="E72" s="10"/>
      <c r="F72" s="10"/>
      <c r="G72" s="14" t="str">
        <f>IF(COUNTA(A72:F72)=0,"",IF(A72="","⚠ Item? / ชื่อรายการ",IF(NOT(ISNUMBER(D72)),"⚠ Amount? / จำนวนเงิน",IF(H72&lt;0,"⚠ How often? / ความถี่",IF(I72&lt;0,"⚠ First due month? / เดือนแรก",IF(J72&lt;I72,"⚠ End before first / สิ้นสุดก่อนเริ่ม","✓"))))))</f>
        <v/>
      </c>
      <c r="H72" s="15">
        <f>IF(C72="",-1,IF(OR(ISNUMBER(SEARCH("Monthly",C72)),ISNUMBER(SEARCH("รายเดือน",C72))),1,IF(OR(ISNUMBER(SEARCH("Quarterly",C72)),ISNUMBER(SEARCH("ไตรมาส",C72))),3,IF(OR(ISNUMBER(SEARCH("Twice",C72)),ISNUMBER(SEARCH("สองครั้ง",C72)),ISNUMBER(SEARCH("2 ครั้ง",C72))),6,IF(OR(ISNUMBER(SEARCH("Annual",C72)),ISNUMBER(SEARCH("Yearly",C72)),ISNUMBER(SEARCH("รายปี",C72))),12,IF(OR(ISNUMBER(SEARCH("One-off",C72)),ISNUMBER(SEARCH("Once",C72)),ISNUMBER(SEARCH("ครั้งเดียว",C72))),0,-1))))))</f>
        <v>-1</v>
      </c>
      <c r="I72" s="15">
        <f>IF(ISNUMBER(E72),YEAR(E72)*12+MONTH(E72)-1,IF(AND(E72="",H72=1),0,-1))</f>
        <v>-1</v>
      </c>
      <c r="J72" s="15">
        <f>IF(H72=0,I72,IF(ISNUMBER(F72),YEAR(F72)*12+MONTH(F72)-1,999999))</f>
        <v>999999</v>
      </c>
      <c r="K72" s="15">
        <f>IF(AND(ISNUMBER(D72),H72&gt;=0,I72&gt;=0),D72,0)</f>
        <v>0</v>
      </c>
      <c r="L72" s="15">
        <f>MAX(H72,1)</f>
        <v>1</v>
      </c>
    </row>
    <row r="73">
      <c r="A73" s="8"/>
      <c r="B73" s="8"/>
      <c r="C73" s="8"/>
      <c r="D73" s="9"/>
      <c r="E73" s="10"/>
      <c r="F73" s="10"/>
      <c r="G73" s="14" t="str">
        <f>IF(COUNTA(A73:F73)=0,"",IF(A73="","⚠ Item? / ชื่อรายการ",IF(NOT(ISNUMBER(D73)),"⚠ Amount? / จำนวนเงิน",IF(H73&lt;0,"⚠ How often? / ความถี่",IF(I73&lt;0,"⚠ First due month? / เดือนแรก",IF(J73&lt;I73,"⚠ End before first / สิ้นสุดก่อนเริ่ม","✓"))))))</f>
        <v/>
      </c>
      <c r="H73" s="15">
        <f>IF(C73="",-1,IF(OR(ISNUMBER(SEARCH("Monthly",C73)),ISNUMBER(SEARCH("รายเดือน",C73))),1,IF(OR(ISNUMBER(SEARCH("Quarterly",C73)),ISNUMBER(SEARCH("ไตรมาส",C73))),3,IF(OR(ISNUMBER(SEARCH("Twice",C73)),ISNUMBER(SEARCH("สองครั้ง",C73)),ISNUMBER(SEARCH("2 ครั้ง",C73))),6,IF(OR(ISNUMBER(SEARCH("Annual",C73)),ISNUMBER(SEARCH("Yearly",C73)),ISNUMBER(SEARCH("รายปี",C73))),12,IF(OR(ISNUMBER(SEARCH("One-off",C73)),ISNUMBER(SEARCH("Once",C73)),ISNUMBER(SEARCH("ครั้งเดียว",C73))),0,-1))))))</f>
        <v>-1</v>
      </c>
      <c r="I73" s="15">
        <f>IF(ISNUMBER(E73),YEAR(E73)*12+MONTH(E73)-1,IF(AND(E73="",H73=1),0,-1))</f>
        <v>-1</v>
      </c>
      <c r="J73" s="15">
        <f>IF(H73=0,I73,IF(ISNUMBER(F73),YEAR(F73)*12+MONTH(F73)-1,999999))</f>
        <v>999999</v>
      </c>
      <c r="K73" s="15">
        <f>IF(AND(ISNUMBER(D73),H73&gt;=0,I73&gt;=0),D73,0)</f>
        <v>0</v>
      </c>
      <c r="L73" s="15">
        <f>MAX(H73,1)</f>
        <v>1</v>
      </c>
    </row>
    <row r="74">
      <c r="A74" s="8"/>
      <c r="B74" s="8"/>
      <c r="C74" s="8"/>
      <c r="D74" s="9"/>
      <c r="E74" s="10"/>
      <c r="F74" s="10"/>
      <c r="G74" s="14" t="str">
        <f>IF(COUNTA(A74:F74)=0,"",IF(A74="","⚠ Item? / ชื่อรายการ",IF(NOT(ISNUMBER(D74)),"⚠ Amount? / จำนวนเงิน",IF(H74&lt;0,"⚠ How often? / ความถี่",IF(I74&lt;0,"⚠ First due month? / เดือนแรก",IF(J74&lt;I74,"⚠ End before first / สิ้นสุดก่อนเริ่ม","✓"))))))</f>
        <v/>
      </c>
      <c r="H74" s="15">
        <f>IF(C74="",-1,IF(OR(ISNUMBER(SEARCH("Monthly",C74)),ISNUMBER(SEARCH("รายเดือน",C74))),1,IF(OR(ISNUMBER(SEARCH("Quarterly",C74)),ISNUMBER(SEARCH("ไตรมาส",C74))),3,IF(OR(ISNUMBER(SEARCH("Twice",C74)),ISNUMBER(SEARCH("สองครั้ง",C74)),ISNUMBER(SEARCH("2 ครั้ง",C74))),6,IF(OR(ISNUMBER(SEARCH("Annual",C74)),ISNUMBER(SEARCH("Yearly",C74)),ISNUMBER(SEARCH("รายปี",C74))),12,IF(OR(ISNUMBER(SEARCH("One-off",C74)),ISNUMBER(SEARCH("Once",C74)),ISNUMBER(SEARCH("ครั้งเดียว",C74))),0,-1))))))</f>
        <v>-1</v>
      </c>
      <c r="I74" s="15">
        <f>IF(ISNUMBER(E74),YEAR(E74)*12+MONTH(E74)-1,IF(AND(E74="",H74=1),0,-1))</f>
        <v>-1</v>
      </c>
      <c r="J74" s="15">
        <f>IF(H74=0,I74,IF(ISNUMBER(F74),YEAR(F74)*12+MONTH(F74)-1,999999))</f>
        <v>999999</v>
      </c>
      <c r="K74" s="15">
        <f>IF(AND(ISNUMBER(D74),H74&gt;=0,I74&gt;=0),D74,0)</f>
        <v>0</v>
      </c>
      <c r="L74" s="15">
        <f>MAX(H74,1)</f>
        <v>1</v>
      </c>
    </row>
    <row r="75">
      <c r="A75" s="8"/>
      <c r="B75" s="8"/>
      <c r="C75" s="8"/>
      <c r="D75" s="9"/>
      <c r="E75" s="10"/>
      <c r="F75" s="10"/>
      <c r="G75" s="14" t="str">
        <f>IF(COUNTA(A75:F75)=0,"",IF(A75="","⚠ Item? / ชื่อรายการ",IF(NOT(ISNUMBER(D75)),"⚠ Amount? / จำนวนเงิน",IF(H75&lt;0,"⚠ How often? / ความถี่",IF(I75&lt;0,"⚠ First due month? / เดือนแรก",IF(J75&lt;I75,"⚠ End before first / สิ้นสุดก่อนเริ่ม","✓"))))))</f>
        <v/>
      </c>
      <c r="H75" s="15">
        <f>IF(C75="",-1,IF(OR(ISNUMBER(SEARCH("Monthly",C75)),ISNUMBER(SEARCH("รายเดือน",C75))),1,IF(OR(ISNUMBER(SEARCH("Quarterly",C75)),ISNUMBER(SEARCH("ไตรมาส",C75))),3,IF(OR(ISNUMBER(SEARCH("Twice",C75)),ISNUMBER(SEARCH("สองครั้ง",C75)),ISNUMBER(SEARCH("2 ครั้ง",C75))),6,IF(OR(ISNUMBER(SEARCH("Annual",C75)),ISNUMBER(SEARCH("Yearly",C75)),ISNUMBER(SEARCH("รายปี",C75))),12,IF(OR(ISNUMBER(SEARCH("One-off",C75)),ISNUMBER(SEARCH("Once",C75)),ISNUMBER(SEARCH("ครั้งเดียว",C75))),0,-1))))))</f>
        <v>-1</v>
      </c>
      <c r="I75" s="15">
        <f>IF(ISNUMBER(E75),YEAR(E75)*12+MONTH(E75)-1,IF(AND(E75="",H75=1),0,-1))</f>
        <v>-1</v>
      </c>
      <c r="J75" s="15">
        <f>IF(H75=0,I75,IF(ISNUMBER(F75),YEAR(F75)*12+MONTH(F75)-1,999999))</f>
        <v>999999</v>
      </c>
      <c r="K75" s="15">
        <f>IF(AND(ISNUMBER(D75),H75&gt;=0,I75&gt;=0),D75,0)</f>
        <v>0</v>
      </c>
      <c r="L75" s="15">
        <f>MAX(H75,1)</f>
        <v>1</v>
      </c>
    </row>
    <row r="76">
      <c r="A76" s="8"/>
      <c r="B76" s="8"/>
      <c r="C76" s="8"/>
      <c r="D76" s="9"/>
      <c r="E76" s="10"/>
      <c r="F76" s="10"/>
      <c r="G76" s="14" t="str">
        <f>IF(COUNTA(A76:F76)=0,"",IF(A76="","⚠ Item? / ชื่อรายการ",IF(NOT(ISNUMBER(D76)),"⚠ Amount? / จำนวนเงิน",IF(H76&lt;0,"⚠ How often? / ความถี่",IF(I76&lt;0,"⚠ First due month? / เดือนแรก",IF(J76&lt;I76,"⚠ End before first / สิ้นสุดก่อนเริ่ม","✓"))))))</f>
        <v/>
      </c>
      <c r="H76" s="15">
        <f>IF(C76="",-1,IF(OR(ISNUMBER(SEARCH("Monthly",C76)),ISNUMBER(SEARCH("รายเดือน",C76))),1,IF(OR(ISNUMBER(SEARCH("Quarterly",C76)),ISNUMBER(SEARCH("ไตรมาส",C76))),3,IF(OR(ISNUMBER(SEARCH("Twice",C76)),ISNUMBER(SEARCH("สองครั้ง",C76)),ISNUMBER(SEARCH("2 ครั้ง",C76))),6,IF(OR(ISNUMBER(SEARCH("Annual",C76)),ISNUMBER(SEARCH("Yearly",C76)),ISNUMBER(SEARCH("รายปี",C76))),12,IF(OR(ISNUMBER(SEARCH("One-off",C76)),ISNUMBER(SEARCH("Once",C76)),ISNUMBER(SEARCH("ครั้งเดียว",C76))),0,-1))))))</f>
        <v>-1</v>
      </c>
      <c r="I76" s="15">
        <f>IF(ISNUMBER(E76),YEAR(E76)*12+MONTH(E76)-1,IF(AND(E76="",H76=1),0,-1))</f>
        <v>-1</v>
      </c>
      <c r="J76" s="15">
        <f>IF(H76=0,I76,IF(ISNUMBER(F76),YEAR(F76)*12+MONTH(F76)-1,999999))</f>
        <v>999999</v>
      </c>
      <c r="K76" s="15">
        <f>IF(AND(ISNUMBER(D76),H76&gt;=0,I76&gt;=0),D76,0)</f>
        <v>0</v>
      </c>
      <c r="L76" s="15">
        <f>MAX(H76,1)</f>
        <v>1</v>
      </c>
    </row>
    <row r="77">
      <c r="A77" s="8"/>
      <c r="B77" s="8"/>
      <c r="C77" s="8"/>
      <c r="D77" s="9"/>
      <c r="E77" s="10"/>
      <c r="F77" s="10"/>
      <c r="G77" s="14" t="str">
        <f>IF(COUNTA(A77:F77)=0,"",IF(A77="","⚠ Item? / ชื่อรายการ",IF(NOT(ISNUMBER(D77)),"⚠ Amount? / จำนวนเงิน",IF(H77&lt;0,"⚠ How often? / ความถี่",IF(I77&lt;0,"⚠ First due month? / เดือนแรก",IF(J77&lt;I77,"⚠ End before first / สิ้นสุดก่อนเริ่ม","✓"))))))</f>
        <v/>
      </c>
      <c r="H77" s="15">
        <f>IF(C77="",-1,IF(OR(ISNUMBER(SEARCH("Monthly",C77)),ISNUMBER(SEARCH("รายเดือน",C77))),1,IF(OR(ISNUMBER(SEARCH("Quarterly",C77)),ISNUMBER(SEARCH("ไตรมาส",C77))),3,IF(OR(ISNUMBER(SEARCH("Twice",C77)),ISNUMBER(SEARCH("สองครั้ง",C77)),ISNUMBER(SEARCH("2 ครั้ง",C77))),6,IF(OR(ISNUMBER(SEARCH("Annual",C77)),ISNUMBER(SEARCH("Yearly",C77)),ISNUMBER(SEARCH("รายปี",C77))),12,IF(OR(ISNUMBER(SEARCH("One-off",C77)),ISNUMBER(SEARCH("Once",C77)),ISNUMBER(SEARCH("ครั้งเดียว",C77))),0,-1))))))</f>
        <v>-1</v>
      </c>
      <c r="I77" s="15">
        <f>IF(ISNUMBER(E77),YEAR(E77)*12+MONTH(E77)-1,IF(AND(E77="",H77=1),0,-1))</f>
        <v>-1</v>
      </c>
      <c r="J77" s="15">
        <f>IF(H77=0,I77,IF(ISNUMBER(F77),YEAR(F77)*12+MONTH(F77)-1,999999))</f>
        <v>999999</v>
      </c>
      <c r="K77" s="15">
        <f>IF(AND(ISNUMBER(D77),H77&gt;=0,I77&gt;=0),D77,0)</f>
        <v>0</v>
      </c>
      <c r="L77" s="15">
        <f>MAX(H77,1)</f>
        <v>1</v>
      </c>
    </row>
    <row r="78">
      <c r="A78" s="8"/>
      <c r="B78" s="8"/>
      <c r="C78" s="8"/>
      <c r="D78" s="9"/>
      <c r="E78" s="10"/>
      <c r="F78" s="10"/>
      <c r="G78" s="14" t="str">
        <f>IF(COUNTA(A78:F78)=0,"",IF(A78="","⚠ Item? / ชื่อรายการ",IF(NOT(ISNUMBER(D78)),"⚠ Amount? / จำนวนเงิน",IF(H78&lt;0,"⚠ How often? / ความถี่",IF(I78&lt;0,"⚠ First due month? / เดือนแรก",IF(J78&lt;I78,"⚠ End before first / สิ้นสุดก่อนเริ่ม","✓"))))))</f>
        <v/>
      </c>
      <c r="H78" s="15">
        <f>IF(C78="",-1,IF(OR(ISNUMBER(SEARCH("Monthly",C78)),ISNUMBER(SEARCH("รายเดือน",C78))),1,IF(OR(ISNUMBER(SEARCH("Quarterly",C78)),ISNUMBER(SEARCH("ไตรมาส",C78))),3,IF(OR(ISNUMBER(SEARCH("Twice",C78)),ISNUMBER(SEARCH("สองครั้ง",C78)),ISNUMBER(SEARCH("2 ครั้ง",C78))),6,IF(OR(ISNUMBER(SEARCH("Annual",C78)),ISNUMBER(SEARCH("Yearly",C78)),ISNUMBER(SEARCH("รายปี",C78))),12,IF(OR(ISNUMBER(SEARCH("One-off",C78)),ISNUMBER(SEARCH("Once",C78)),ISNUMBER(SEARCH("ครั้งเดียว",C78))),0,-1))))))</f>
        <v>-1</v>
      </c>
      <c r="I78" s="15">
        <f>IF(ISNUMBER(E78),YEAR(E78)*12+MONTH(E78)-1,IF(AND(E78="",H78=1),0,-1))</f>
        <v>-1</v>
      </c>
      <c r="J78" s="15">
        <f>IF(H78=0,I78,IF(ISNUMBER(F78),YEAR(F78)*12+MONTH(F78)-1,999999))</f>
        <v>999999</v>
      </c>
      <c r="K78" s="15">
        <f>IF(AND(ISNUMBER(D78),H78&gt;=0,I78&gt;=0),D78,0)</f>
        <v>0</v>
      </c>
      <c r="L78" s="15">
        <f>MAX(H78,1)</f>
        <v>1</v>
      </c>
    </row>
    <row r="79">
      <c r="A79" s="8"/>
      <c r="B79" s="8"/>
      <c r="C79" s="8"/>
      <c r="D79" s="9"/>
      <c r="E79" s="10"/>
      <c r="F79" s="10"/>
      <c r="G79" s="14" t="str">
        <f>IF(COUNTA(A79:F79)=0,"",IF(A79="","⚠ Item? / ชื่อรายการ",IF(NOT(ISNUMBER(D79)),"⚠ Amount? / จำนวนเงิน",IF(H79&lt;0,"⚠ How often? / ความถี่",IF(I79&lt;0,"⚠ First due month? / เดือนแรก",IF(J79&lt;I79,"⚠ End before first / สิ้นสุดก่อนเริ่ม","✓"))))))</f>
        <v/>
      </c>
      <c r="H79" s="15">
        <f>IF(C79="",-1,IF(OR(ISNUMBER(SEARCH("Monthly",C79)),ISNUMBER(SEARCH("รายเดือน",C79))),1,IF(OR(ISNUMBER(SEARCH("Quarterly",C79)),ISNUMBER(SEARCH("ไตรมาส",C79))),3,IF(OR(ISNUMBER(SEARCH("Twice",C79)),ISNUMBER(SEARCH("สองครั้ง",C79)),ISNUMBER(SEARCH("2 ครั้ง",C79))),6,IF(OR(ISNUMBER(SEARCH("Annual",C79)),ISNUMBER(SEARCH("Yearly",C79)),ISNUMBER(SEARCH("รายปี",C79))),12,IF(OR(ISNUMBER(SEARCH("One-off",C79)),ISNUMBER(SEARCH("Once",C79)),ISNUMBER(SEARCH("ครั้งเดียว",C79))),0,-1))))))</f>
        <v>-1</v>
      </c>
      <c r="I79" s="15">
        <f>IF(ISNUMBER(E79),YEAR(E79)*12+MONTH(E79)-1,IF(AND(E79="",H79=1),0,-1))</f>
        <v>-1</v>
      </c>
      <c r="J79" s="15">
        <f>IF(H79=0,I79,IF(ISNUMBER(F79),YEAR(F79)*12+MONTH(F79)-1,999999))</f>
        <v>999999</v>
      </c>
      <c r="K79" s="15">
        <f>IF(AND(ISNUMBER(D79),H79&gt;=0,I79&gt;=0),D79,0)</f>
        <v>0</v>
      </c>
      <c r="L79" s="15">
        <f>MAX(H79,1)</f>
        <v>1</v>
      </c>
    </row>
    <row r="80">
      <c r="A80" s="8"/>
      <c r="B80" s="8"/>
      <c r="C80" s="8"/>
      <c r="D80" s="9"/>
      <c r="E80" s="10"/>
      <c r="F80" s="10"/>
      <c r="G80" s="14" t="str">
        <f>IF(COUNTA(A80:F80)=0,"",IF(A80="","⚠ Item? / ชื่อรายการ",IF(NOT(ISNUMBER(D80)),"⚠ Amount? / จำนวนเงิน",IF(H80&lt;0,"⚠ How often? / ความถี่",IF(I80&lt;0,"⚠ First due month? / เดือนแรก",IF(J80&lt;I80,"⚠ End before first / สิ้นสุดก่อนเริ่ม","✓"))))))</f>
        <v/>
      </c>
      <c r="H80" s="15">
        <f>IF(C80="",-1,IF(OR(ISNUMBER(SEARCH("Monthly",C80)),ISNUMBER(SEARCH("รายเดือน",C80))),1,IF(OR(ISNUMBER(SEARCH("Quarterly",C80)),ISNUMBER(SEARCH("ไตรมาส",C80))),3,IF(OR(ISNUMBER(SEARCH("Twice",C80)),ISNUMBER(SEARCH("สองครั้ง",C80)),ISNUMBER(SEARCH("2 ครั้ง",C80))),6,IF(OR(ISNUMBER(SEARCH("Annual",C80)),ISNUMBER(SEARCH("Yearly",C80)),ISNUMBER(SEARCH("รายปี",C80))),12,IF(OR(ISNUMBER(SEARCH("One-off",C80)),ISNUMBER(SEARCH("Once",C80)),ISNUMBER(SEARCH("ครั้งเดียว",C80))),0,-1))))))</f>
        <v>-1</v>
      </c>
      <c r="I80" s="15">
        <f>IF(ISNUMBER(E80),YEAR(E80)*12+MONTH(E80)-1,IF(AND(E80="",H80=1),0,-1))</f>
        <v>-1</v>
      </c>
      <c r="J80" s="15">
        <f>IF(H80=0,I80,IF(ISNUMBER(F80),YEAR(F80)*12+MONTH(F80)-1,999999))</f>
        <v>999999</v>
      </c>
      <c r="K80" s="15">
        <f>IF(AND(ISNUMBER(D80),H80&gt;=0,I80&gt;=0),D80,0)</f>
        <v>0</v>
      </c>
      <c r="L80" s="15">
        <f>MAX(H80,1)</f>
        <v>1</v>
      </c>
    </row>
    <row r="81">
      <c r="A81" s="8"/>
      <c r="B81" s="8"/>
      <c r="C81" s="8"/>
      <c r="D81" s="9"/>
      <c r="E81" s="10"/>
      <c r="F81" s="10"/>
      <c r="G81" s="14" t="str">
        <f>IF(COUNTA(A81:F81)=0,"",IF(A81="","⚠ Item? / ชื่อรายการ",IF(NOT(ISNUMBER(D81)),"⚠ Amount? / จำนวนเงิน",IF(H81&lt;0,"⚠ How often? / ความถี่",IF(I81&lt;0,"⚠ First due month? / เดือนแรก",IF(J81&lt;I81,"⚠ End before first / สิ้นสุดก่อนเริ่ม","✓"))))))</f>
        <v/>
      </c>
      <c r="H81" s="15">
        <f>IF(C81="",-1,IF(OR(ISNUMBER(SEARCH("Monthly",C81)),ISNUMBER(SEARCH("รายเดือน",C81))),1,IF(OR(ISNUMBER(SEARCH("Quarterly",C81)),ISNUMBER(SEARCH("ไตรมาส",C81))),3,IF(OR(ISNUMBER(SEARCH("Twice",C81)),ISNUMBER(SEARCH("สองครั้ง",C81)),ISNUMBER(SEARCH("2 ครั้ง",C81))),6,IF(OR(ISNUMBER(SEARCH("Annual",C81)),ISNUMBER(SEARCH("Yearly",C81)),ISNUMBER(SEARCH("รายปี",C81))),12,IF(OR(ISNUMBER(SEARCH("One-off",C81)),ISNUMBER(SEARCH("Once",C81)),ISNUMBER(SEARCH("ครั้งเดียว",C81))),0,-1))))))</f>
        <v>-1</v>
      </c>
      <c r="I81" s="15">
        <f>IF(ISNUMBER(E81),YEAR(E81)*12+MONTH(E81)-1,IF(AND(E81="",H81=1),0,-1))</f>
        <v>-1</v>
      </c>
      <c r="J81" s="15">
        <f>IF(H81=0,I81,IF(ISNUMBER(F81),YEAR(F81)*12+MONTH(F81)-1,999999))</f>
        <v>999999</v>
      </c>
      <c r="K81" s="15">
        <f>IF(AND(ISNUMBER(D81),H81&gt;=0,I81&gt;=0),D81,0)</f>
        <v>0</v>
      </c>
      <c r="L81" s="15">
        <f>MAX(H81,1)</f>
        <v>1</v>
      </c>
    </row>
    <row r="82">
      <c r="A82" s="8"/>
      <c r="B82" s="8"/>
      <c r="C82" s="8"/>
      <c r="D82" s="9"/>
      <c r="E82" s="10"/>
      <c r="F82" s="10"/>
      <c r="G82" s="14" t="str">
        <f>IF(COUNTA(A82:F82)=0,"",IF(A82="","⚠ Item? / ชื่อรายการ",IF(NOT(ISNUMBER(D82)),"⚠ Amount? / จำนวนเงิน",IF(H82&lt;0,"⚠ How often? / ความถี่",IF(I82&lt;0,"⚠ First due month? / เดือนแรก",IF(J82&lt;I82,"⚠ End before first / สิ้นสุดก่อนเริ่ม","✓"))))))</f>
        <v/>
      </c>
      <c r="H82" s="15">
        <f>IF(C82="",-1,IF(OR(ISNUMBER(SEARCH("Monthly",C82)),ISNUMBER(SEARCH("รายเดือน",C82))),1,IF(OR(ISNUMBER(SEARCH("Quarterly",C82)),ISNUMBER(SEARCH("ไตรมาส",C82))),3,IF(OR(ISNUMBER(SEARCH("Twice",C82)),ISNUMBER(SEARCH("สองครั้ง",C82)),ISNUMBER(SEARCH("2 ครั้ง",C82))),6,IF(OR(ISNUMBER(SEARCH("Annual",C82)),ISNUMBER(SEARCH("Yearly",C82)),ISNUMBER(SEARCH("รายปี",C82))),12,IF(OR(ISNUMBER(SEARCH("One-off",C82)),ISNUMBER(SEARCH("Once",C82)),ISNUMBER(SEARCH("ครั้งเดียว",C82))),0,-1))))))</f>
        <v>-1</v>
      </c>
      <c r="I82" s="15">
        <f>IF(ISNUMBER(E82),YEAR(E82)*12+MONTH(E82)-1,IF(AND(E82="",H82=1),0,-1))</f>
        <v>-1</v>
      </c>
      <c r="J82" s="15">
        <f>IF(H82=0,I82,IF(ISNUMBER(F82),YEAR(F82)*12+MONTH(F82)-1,999999))</f>
        <v>999999</v>
      </c>
      <c r="K82" s="15">
        <f>IF(AND(ISNUMBER(D82),H82&gt;=0,I82&gt;=0),D82,0)</f>
        <v>0</v>
      </c>
      <c r="L82" s="15">
        <f>MAX(H82,1)</f>
        <v>1</v>
      </c>
    </row>
    <row r="83">
      <c r="A83" s="8"/>
      <c r="B83" s="8"/>
      <c r="C83" s="8"/>
      <c r="D83" s="9"/>
      <c r="E83" s="10"/>
      <c r="F83" s="10"/>
      <c r="G83" s="14" t="str">
        <f>IF(COUNTA(A83:F83)=0,"",IF(A83="","⚠ Item? / ชื่อรายการ",IF(NOT(ISNUMBER(D83)),"⚠ Amount? / จำนวนเงิน",IF(H83&lt;0,"⚠ How often? / ความถี่",IF(I83&lt;0,"⚠ First due month? / เดือนแรก",IF(J83&lt;I83,"⚠ End before first / สิ้นสุดก่อนเริ่ม","✓"))))))</f>
        <v/>
      </c>
      <c r="H83" s="15">
        <f>IF(C83="",-1,IF(OR(ISNUMBER(SEARCH("Monthly",C83)),ISNUMBER(SEARCH("รายเดือน",C83))),1,IF(OR(ISNUMBER(SEARCH("Quarterly",C83)),ISNUMBER(SEARCH("ไตรมาส",C83))),3,IF(OR(ISNUMBER(SEARCH("Twice",C83)),ISNUMBER(SEARCH("สองครั้ง",C83)),ISNUMBER(SEARCH("2 ครั้ง",C83))),6,IF(OR(ISNUMBER(SEARCH("Annual",C83)),ISNUMBER(SEARCH("Yearly",C83)),ISNUMBER(SEARCH("รายปี",C83))),12,IF(OR(ISNUMBER(SEARCH("One-off",C83)),ISNUMBER(SEARCH("Once",C83)),ISNUMBER(SEARCH("ครั้งเดียว",C83))),0,-1))))))</f>
        <v>-1</v>
      </c>
      <c r="I83" s="15">
        <f>IF(ISNUMBER(E83),YEAR(E83)*12+MONTH(E83)-1,IF(AND(E83="",H83=1),0,-1))</f>
        <v>-1</v>
      </c>
      <c r="J83" s="15">
        <f>IF(H83=0,I83,IF(ISNUMBER(F83),YEAR(F83)*12+MONTH(F83)-1,999999))</f>
        <v>999999</v>
      </c>
      <c r="K83" s="15">
        <f>IF(AND(ISNUMBER(D83),H83&gt;=0,I83&gt;=0),D83,0)</f>
        <v>0</v>
      </c>
      <c r="L83" s="15">
        <f>MAX(H83,1)</f>
        <v>1</v>
      </c>
    </row>
    <row r="84">
      <c r="A84" s="8"/>
      <c r="B84" s="8"/>
      <c r="C84" s="8"/>
      <c r="D84" s="9"/>
      <c r="E84" s="10"/>
      <c r="F84" s="10"/>
      <c r="G84" s="14" t="str">
        <f>IF(COUNTA(A84:F84)=0,"",IF(A84="","⚠ Item? / ชื่อรายการ",IF(NOT(ISNUMBER(D84)),"⚠ Amount? / จำนวนเงิน",IF(H84&lt;0,"⚠ How often? / ความถี่",IF(I84&lt;0,"⚠ First due month? / เดือนแรก",IF(J84&lt;I84,"⚠ End before first / สิ้นสุดก่อนเริ่ม","✓"))))))</f>
        <v/>
      </c>
      <c r="H84" s="15">
        <f>IF(C84="",-1,IF(OR(ISNUMBER(SEARCH("Monthly",C84)),ISNUMBER(SEARCH("รายเดือน",C84))),1,IF(OR(ISNUMBER(SEARCH("Quarterly",C84)),ISNUMBER(SEARCH("ไตรมาส",C84))),3,IF(OR(ISNUMBER(SEARCH("Twice",C84)),ISNUMBER(SEARCH("สองครั้ง",C84)),ISNUMBER(SEARCH("2 ครั้ง",C84))),6,IF(OR(ISNUMBER(SEARCH("Annual",C84)),ISNUMBER(SEARCH("Yearly",C84)),ISNUMBER(SEARCH("รายปี",C84))),12,IF(OR(ISNUMBER(SEARCH("One-off",C84)),ISNUMBER(SEARCH("Once",C84)),ISNUMBER(SEARCH("ครั้งเดียว",C84))),0,-1))))))</f>
        <v>-1</v>
      </c>
      <c r="I84" s="15">
        <f>IF(ISNUMBER(E84),YEAR(E84)*12+MONTH(E84)-1,IF(AND(E84="",H84=1),0,-1))</f>
        <v>-1</v>
      </c>
      <c r="J84" s="15">
        <f>IF(H84=0,I84,IF(ISNUMBER(F84),YEAR(F84)*12+MONTH(F84)-1,999999))</f>
        <v>999999</v>
      </c>
      <c r="K84" s="15">
        <f>IF(AND(ISNUMBER(D84),H84&gt;=0,I84&gt;=0),D84,0)</f>
        <v>0</v>
      </c>
      <c r="L84" s="15">
        <f>MAX(H84,1)</f>
        <v>1</v>
      </c>
    </row>
    <row r="85">
      <c r="A85" s="8"/>
      <c r="B85" s="8"/>
      <c r="C85" s="8"/>
      <c r="D85" s="9"/>
      <c r="E85" s="10"/>
      <c r="F85" s="10"/>
      <c r="G85" s="14" t="str">
        <f>IF(COUNTA(A85:F85)=0,"",IF(A85="","⚠ Item? / ชื่อรายการ",IF(NOT(ISNUMBER(D85)),"⚠ Amount? / จำนวนเงิน",IF(H85&lt;0,"⚠ How often? / ความถี่",IF(I85&lt;0,"⚠ First due month? / เดือนแรก",IF(J85&lt;I85,"⚠ End before first / สิ้นสุดก่อนเริ่ม","✓"))))))</f>
        <v/>
      </c>
      <c r="H85" s="15">
        <f>IF(C85="",-1,IF(OR(ISNUMBER(SEARCH("Monthly",C85)),ISNUMBER(SEARCH("รายเดือน",C85))),1,IF(OR(ISNUMBER(SEARCH("Quarterly",C85)),ISNUMBER(SEARCH("ไตรมาส",C85))),3,IF(OR(ISNUMBER(SEARCH("Twice",C85)),ISNUMBER(SEARCH("สองครั้ง",C85)),ISNUMBER(SEARCH("2 ครั้ง",C85))),6,IF(OR(ISNUMBER(SEARCH("Annual",C85)),ISNUMBER(SEARCH("Yearly",C85)),ISNUMBER(SEARCH("รายปี",C85))),12,IF(OR(ISNUMBER(SEARCH("One-off",C85)),ISNUMBER(SEARCH("Once",C85)),ISNUMBER(SEARCH("ครั้งเดียว",C85))),0,-1))))))</f>
        <v>-1</v>
      </c>
      <c r="I85" s="15">
        <f>IF(ISNUMBER(E85),YEAR(E85)*12+MONTH(E85)-1,IF(AND(E85="",H85=1),0,-1))</f>
        <v>-1</v>
      </c>
      <c r="J85" s="15">
        <f>IF(H85=0,I85,IF(ISNUMBER(F85),YEAR(F85)*12+MONTH(F85)-1,999999))</f>
        <v>999999</v>
      </c>
      <c r="K85" s="15">
        <f>IF(AND(ISNUMBER(D85),H85&gt;=0,I85&gt;=0),D85,0)</f>
        <v>0</v>
      </c>
      <c r="L85" s="15">
        <f>MAX(H85,1)</f>
        <v>1</v>
      </c>
    </row>
    <row r="86">
      <c r="A86" s="8"/>
      <c r="B86" s="8"/>
      <c r="C86" s="8"/>
      <c r="D86" s="9"/>
      <c r="E86" s="10"/>
      <c r="F86" s="10"/>
      <c r="G86" s="14" t="str">
        <f>IF(COUNTA(A86:F86)=0,"",IF(A86="","⚠ Item? / ชื่อรายการ",IF(NOT(ISNUMBER(D86)),"⚠ Amount? / จำนวนเงิน",IF(H86&lt;0,"⚠ How often? / ความถี่",IF(I86&lt;0,"⚠ First due month? / เดือนแรก",IF(J86&lt;I86,"⚠ End before first / สิ้นสุดก่อนเริ่ม","✓"))))))</f>
        <v/>
      </c>
      <c r="H86" s="15">
        <f>IF(C86="",-1,IF(OR(ISNUMBER(SEARCH("Monthly",C86)),ISNUMBER(SEARCH("รายเดือน",C86))),1,IF(OR(ISNUMBER(SEARCH("Quarterly",C86)),ISNUMBER(SEARCH("ไตรมาส",C86))),3,IF(OR(ISNUMBER(SEARCH("Twice",C86)),ISNUMBER(SEARCH("สองครั้ง",C86)),ISNUMBER(SEARCH("2 ครั้ง",C86))),6,IF(OR(ISNUMBER(SEARCH("Annual",C86)),ISNUMBER(SEARCH("Yearly",C86)),ISNUMBER(SEARCH("รายปี",C86))),12,IF(OR(ISNUMBER(SEARCH("One-off",C86)),ISNUMBER(SEARCH("Once",C86)),ISNUMBER(SEARCH("ครั้งเดียว",C86))),0,-1))))))</f>
        <v>-1</v>
      </c>
      <c r="I86" s="15">
        <f>IF(ISNUMBER(E86),YEAR(E86)*12+MONTH(E86)-1,IF(AND(E86="",H86=1),0,-1))</f>
        <v>-1</v>
      </c>
      <c r="J86" s="15">
        <f>IF(H86=0,I86,IF(ISNUMBER(F86),YEAR(F86)*12+MONTH(F86)-1,999999))</f>
        <v>999999</v>
      </c>
      <c r="K86" s="15">
        <f>IF(AND(ISNUMBER(D86),H86&gt;=0,I86&gt;=0),D86,0)</f>
        <v>0</v>
      </c>
      <c r="L86" s="15">
        <f>MAX(H86,1)</f>
        <v>1</v>
      </c>
    </row>
    <row r="87">
      <c r="A87" s="8"/>
      <c r="B87" s="8"/>
      <c r="C87" s="8"/>
      <c r="D87" s="9"/>
      <c r="E87" s="10"/>
      <c r="F87" s="10"/>
      <c r="G87" s="14" t="str">
        <f>IF(COUNTA(A87:F87)=0,"",IF(A87="","⚠ Item? / ชื่อรายการ",IF(NOT(ISNUMBER(D87)),"⚠ Amount? / จำนวนเงิน",IF(H87&lt;0,"⚠ How often? / ความถี่",IF(I87&lt;0,"⚠ First due month? / เดือนแรก",IF(J87&lt;I87,"⚠ End before first / สิ้นสุดก่อนเริ่ม","✓"))))))</f>
        <v/>
      </c>
      <c r="H87" s="15">
        <f>IF(C87="",-1,IF(OR(ISNUMBER(SEARCH("Monthly",C87)),ISNUMBER(SEARCH("รายเดือน",C87))),1,IF(OR(ISNUMBER(SEARCH("Quarterly",C87)),ISNUMBER(SEARCH("ไตรมาส",C87))),3,IF(OR(ISNUMBER(SEARCH("Twice",C87)),ISNUMBER(SEARCH("สองครั้ง",C87)),ISNUMBER(SEARCH("2 ครั้ง",C87))),6,IF(OR(ISNUMBER(SEARCH("Annual",C87)),ISNUMBER(SEARCH("Yearly",C87)),ISNUMBER(SEARCH("รายปี",C87))),12,IF(OR(ISNUMBER(SEARCH("One-off",C87)),ISNUMBER(SEARCH("Once",C87)),ISNUMBER(SEARCH("ครั้งเดียว",C87))),0,-1))))))</f>
        <v>-1</v>
      </c>
      <c r="I87" s="15">
        <f>IF(ISNUMBER(E87),YEAR(E87)*12+MONTH(E87)-1,IF(AND(E87="",H87=1),0,-1))</f>
        <v>-1</v>
      </c>
      <c r="J87" s="15">
        <f>IF(H87=0,I87,IF(ISNUMBER(F87),YEAR(F87)*12+MONTH(F87)-1,999999))</f>
        <v>999999</v>
      </c>
      <c r="K87" s="15">
        <f>IF(AND(ISNUMBER(D87),H87&gt;=0,I87&gt;=0),D87,0)</f>
        <v>0</v>
      </c>
      <c r="L87" s="15">
        <f>MAX(H87,1)</f>
        <v>1</v>
      </c>
    </row>
    <row r="88">
      <c r="A88" s="8"/>
      <c r="B88" s="8"/>
      <c r="C88" s="8"/>
      <c r="D88" s="9"/>
      <c r="E88" s="10"/>
      <c r="F88" s="10"/>
      <c r="G88" s="14" t="str">
        <f>IF(COUNTA(A88:F88)=0,"",IF(A88="","⚠ Item? / ชื่อรายการ",IF(NOT(ISNUMBER(D88)),"⚠ Amount? / จำนวนเงิน",IF(H88&lt;0,"⚠ How often? / ความถี่",IF(I88&lt;0,"⚠ First due month? / เดือนแรก",IF(J88&lt;I88,"⚠ End before first / สิ้นสุดก่อนเริ่ม","✓"))))))</f>
        <v/>
      </c>
      <c r="H88" s="15">
        <f>IF(C88="",-1,IF(OR(ISNUMBER(SEARCH("Monthly",C88)),ISNUMBER(SEARCH("รายเดือน",C88))),1,IF(OR(ISNUMBER(SEARCH("Quarterly",C88)),ISNUMBER(SEARCH("ไตรมาส",C88))),3,IF(OR(ISNUMBER(SEARCH("Twice",C88)),ISNUMBER(SEARCH("สองครั้ง",C88)),ISNUMBER(SEARCH("2 ครั้ง",C88))),6,IF(OR(ISNUMBER(SEARCH("Annual",C88)),ISNUMBER(SEARCH("Yearly",C88)),ISNUMBER(SEARCH("รายปี",C88))),12,IF(OR(ISNUMBER(SEARCH("One-off",C88)),ISNUMBER(SEARCH("Once",C88)),ISNUMBER(SEARCH("ครั้งเดียว",C88))),0,-1))))))</f>
        <v>-1</v>
      </c>
      <c r="I88" s="15">
        <f>IF(ISNUMBER(E88),YEAR(E88)*12+MONTH(E88)-1,IF(AND(E88="",H88=1),0,-1))</f>
        <v>-1</v>
      </c>
      <c r="J88" s="15">
        <f>IF(H88=0,I88,IF(ISNUMBER(F88),YEAR(F88)*12+MONTH(F88)-1,999999))</f>
        <v>999999</v>
      </c>
      <c r="K88" s="15">
        <f>IF(AND(ISNUMBER(D88),H88&gt;=0,I88&gt;=0),D88,0)</f>
        <v>0</v>
      </c>
      <c r="L88" s="15">
        <f>MAX(H88,1)</f>
        <v>1</v>
      </c>
    </row>
    <row r="89">
      <c r="A89" s="8"/>
      <c r="B89" s="8"/>
      <c r="C89" s="8"/>
      <c r="D89" s="9"/>
      <c r="E89" s="10"/>
      <c r="F89" s="10"/>
      <c r="G89" s="14" t="str">
        <f>IF(COUNTA(A89:F89)=0,"",IF(A89="","⚠ Item? / ชื่อรายการ",IF(NOT(ISNUMBER(D89)),"⚠ Amount? / จำนวนเงิน",IF(H89&lt;0,"⚠ How often? / ความถี่",IF(I89&lt;0,"⚠ First due month? / เดือนแรก",IF(J89&lt;I89,"⚠ End before first / สิ้นสุดก่อนเริ่ม","✓"))))))</f>
        <v/>
      </c>
      <c r="H89" s="15">
        <f>IF(C89="",-1,IF(OR(ISNUMBER(SEARCH("Monthly",C89)),ISNUMBER(SEARCH("รายเดือน",C89))),1,IF(OR(ISNUMBER(SEARCH("Quarterly",C89)),ISNUMBER(SEARCH("ไตรมาส",C89))),3,IF(OR(ISNUMBER(SEARCH("Twice",C89)),ISNUMBER(SEARCH("สองครั้ง",C89)),ISNUMBER(SEARCH("2 ครั้ง",C89))),6,IF(OR(ISNUMBER(SEARCH("Annual",C89)),ISNUMBER(SEARCH("Yearly",C89)),ISNUMBER(SEARCH("รายปี",C89))),12,IF(OR(ISNUMBER(SEARCH("One-off",C89)),ISNUMBER(SEARCH("Once",C89)),ISNUMBER(SEARCH("ครั้งเดียว",C89))),0,-1))))))</f>
        <v>-1</v>
      </c>
      <c r="I89" s="15">
        <f>IF(ISNUMBER(E89),YEAR(E89)*12+MONTH(E89)-1,IF(AND(E89="",H89=1),0,-1))</f>
        <v>-1</v>
      </c>
      <c r="J89" s="15">
        <f>IF(H89=0,I89,IF(ISNUMBER(F89),YEAR(F89)*12+MONTH(F89)-1,999999))</f>
        <v>999999</v>
      </c>
      <c r="K89" s="15">
        <f>IF(AND(ISNUMBER(D89),H89&gt;=0,I89&gt;=0),D89,0)</f>
        <v>0</v>
      </c>
      <c r="L89" s="15">
        <f>MAX(H89,1)</f>
        <v>1</v>
      </c>
    </row>
    <row r="90">
      <c r="A90" s="8"/>
      <c r="B90" s="8"/>
      <c r="C90" s="8"/>
      <c r="D90" s="9"/>
      <c r="E90" s="10"/>
      <c r="F90" s="10"/>
      <c r="G90" s="14" t="str">
        <f>IF(COUNTA(A90:F90)=0,"",IF(A90="","⚠ Item? / ชื่อรายการ",IF(NOT(ISNUMBER(D90)),"⚠ Amount? / จำนวนเงิน",IF(H90&lt;0,"⚠ How often? / ความถี่",IF(I90&lt;0,"⚠ First due month? / เดือนแรก",IF(J90&lt;I90,"⚠ End before first / สิ้นสุดก่อนเริ่ม","✓"))))))</f>
        <v/>
      </c>
      <c r="H90" s="15">
        <f>IF(C90="",-1,IF(OR(ISNUMBER(SEARCH("Monthly",C90)),ISNUMBER(SEARCH("รายเดือน",C90))),1,IF(OR(ISNUMBER(SEARCH("Quarterly",C90)),ISNUMBER(SEARCH("ไตรมาส",C90))),3,IF(OR(ISNUMBER(SEARCH("Twice",C90)),ISNUMBER(SEARCH("สองครั้ง",C90)),ISNUMBER(SEARCH("2 ครั้ง",C90))),6,IF(OR(ISNUMBER(SEARCH("Annual",C90)),ISNUMBER(SEARCH("Yearly",C90)),ISNUMBER(SEARCH("รายปี",C90))),12,IF(OR(ISNUMBER(SEARCH("One-off",C90)),ISNUMBER(SEARCH("Once",C90)),ISNUMBER(SEARCH("ครั้งเดียว",C90))),0,-1))))))</f>
        <v>-1</v>
      </c>
      <c r="I90" s="15">
        <f>IF(ISNUMBER(E90),YEAR(E90)*12+MONTH(E90)-1,IF(AND(E90="",H90=1),0,-1))</f>
        <v>-1</v>
      </c>
      <c r="J90" s="15">
        <f>IF(H90=0,I90,IF(ISNUMBER(F90),YEAR(F90)*12+MONTH(F90)-1,999999))</f>
        <v>999999</v>
      </c>
      <c r="K90" s="15">
        <f>IF(AND(ISNUMBER(D90),H90&gt;=0,I90&gt;=0),D90,0)</f>
        <v>0</v>
      </c>
      <c r="L90" s="15">
        <f>MAX(H90,1)</f>
        <v>1</v>
      </c>
    </row>
    <row r="91">
      <c r="A91" s="8"/>
      <c r="B91" s="8"/>
      <c r="C91" s="8"/>
      <c r="D91" s="9"/>
      <c r="E91" s="10"/>
      <c r="F91" s="10"/>
      <c r="G91" s="14" t="str">
        <f>IF(COUNTA(A91:F91)=0,"",IF(A91="","⚠ Item? / ชื่อรายการ",IF(NOT(ISNUMBER(D91)),"⚠ Amount? / จำนวนเงิน",IF(H91&lt;0,"⚠ How often? / ความถี่",IF(I91&lt;0,"⚠ First due month? / เดือนแรก",IF(J91&lt;I91,"⚠ End before first / สิ้นสุดก่อนเริ่ม","✓"))))))</f>
        <v/>
      </c>
      <c r="H91" s="15">
        <f>IF(C91="",-1,IF(OR(ISNUMBER(SEARCH("Monthly",C91)),ISNUMBER(SEARCH("รายเดือน",C91))),1,IF(OR(ISNUMBER(SEARCH("Quarterly",C91)),ISNUMBER(SEARCH("ไตรมาส",C91))),3,IF(OR(ISNUMBER(SEARCH("Twice",C91)),ISNUMBER(SEARCH("สองครั้ง",C91)),ISNUMBER(SEARCH("2 ครั้ง",C91))),6,IF(OR(ISNUMBER(SEARCH("Annual",C91)),ISNUMBER(SEARCH("Yearly",C91)),ISNUMBER(SEARCH("รายปี",C91))),12,IF(OR(ISNUMBER(SEARCH("One-off",C91)),ISNUMBER(SEARCH("Once",C91)),ISNUMBER(SEARCH("ครั้งเดียว",C91))),0,-1))))))</f>
        <v>-1</v>
      </c>
      <c r="I91" s="15">
        <f>IF(ISNUMBER(E91),YEAR(E91)*12+MONTH(E91)-1,IF(AND(E91="",H91=1),0,-1))</f>
        <v>-1</v>
      </c>
      <c r="J91" s="15">
        <f>IF(H91=0,I91,IF(ISNUMBER(F91),YEAR(F91)*12+MONTH(F91)-1,999999))</f>
        <v>999999</v>
      </c>
      <c r="K91" s="15">
        <f>IF(AND(ISNUMBER(D91),H91&gt;=0,I91&gt;=0),D91,0)</f>
        <v>0</v>
      </c>
      <c r="L91" s="15">
        <f>MAX(H91,1)</f>
        <v>1</v>
      </c>
    </row>
    <row r="92">
      <c r="A92" s="8"/>
      <c r="B92" s="8"/>
      <c r="C92" s="8"/>
      <c r="D92" s="9"/>
      <c r="E92" s="10"/>
      <c r="F92" s="10"/>
      <c r="G92" s="14" t="str">
        <f>IF(COUNTA(A92:F92)=0,"",IF(A92="","⚠ Item? / ชื่อรายการ",IF(NOT(ISNUMBER(D92)),"⚠ Amount? / จำนวนเงิน",IF(H92&lt;0,"⚠ How often? / ความถี่",IF(I92&lt;0,"⚠ First due month? / เดือนแรก",IF(J92&lt;I92,"⚠ End before first / สิ้นสุดก่อนเริ่ม","✓"))))))</f>
        <v/>
      </c>
      <c r="H92" s="15">
        <f>IF(C92="",-1,IF(OR(ISNUMBER(SEARCH("Monthly",C92)),ISNUMBER(SEARCH("รายเดือน",C92))),1,IF(OR(ISNUMBER(SEARCH("Quarterly",C92)),ISNUMBER(SEARCH("ไตรมาส",C92))),3,IF(OR(ISNUMBER(SEARCH("Twice",C92)),ISNUMBER(SEARCH("สองครั้ง",C92)),ISNUMBER(SEARCH("2 ครั้ง",C92))),6,IF(OR(ISNUMBER(SEARCH("Annual",C92)),ISNUMBER(SEARCH("Yearly",C92)),ISNUMBER(SEARCH("รายปี",C92))),12,IF(OR(ISNUMBER(SEARCH("One-off",C92)),ISNUMBER(SEARCH("Once",C92)),ISNUMBER(SEARCH("ครั้งเดียว",C92))),0,-1))))))</f>
        <v>-1</v>
      </c>
      <c r="I92" s="15">
        <f>IF(ISNUMBER(E92),YEAR(E92)*12+MONTH(E92)-1,IF(AND(E92="",H92=1),0,-1))</f>
        <v>-1</v>
      </c>
      <c r="J92" s="15">
        <f>IF(H92=0,I92,IF(ISNUMBER(F92),YEAR(F92)*12+MONTH(F92)-1,999999))</f>
        <v>999999</v>
      </c>
      <c r="K92" s="15">
        <f>IF(AND(ISNUMBER(D92),H92&gt;=0,I92&gt;=0),D92,0)</f>
        <v>0</v>
      </c>
      <c r="L92" s="15">
        <f>MAX(H92,1)</f>
        <v>1</v>
      </c>
    </row>
    <row r="93">
      <c r="A93" s="8"/>
      <c r="B93" s="8"/>
      <c r="C93" s="8"/>
      <c r="D93" s="9"/>
      <c r="E93" s="10"/>
      <c r="F93" s="10"/>
      <c r="G93" s="14" t="str">
        <f>IF(COUNTA(A93:F93)=0,"",IF(A93="","⚠ Item? / ชื่อรายการ",IF(NOT(ISNUMBER(D93)),"⚠ Amount? / จำนวนเงิน",IF(H93&lt;0,"⚠ How often? / ความถี่",IF(I93&lt;0,"⚠ First due month? / เดือนแรก",IF(J93&lt;I93,"⚠ End before first / สิ้นสุดก่อนเริ่ม","✓"))))))</f>
        <v/>
      </c>
      <c r="H93" s="15">
        <f>IF(C93="",-1,IF(OR(ISNUMBER(SEARCH("Monthly",C93)),ISNUMBER(SEARCH("รายเดือน",C93))),1,IF(OR(ISNUMBER(SEARCH("Quarterly",C93)),ISNUMBER(SEARCH("ไตรมาส",C93))),3,IF(OR(ISNUMBER(SEARCH("Twice",C93)),ISNUMBER(SEARCH("สองครั้ง",C93)),ISNUMBER(SEARCH("2 ครั้ง",C93))),6,IF(OR(ISNUMBER(SEARCH("Annual",C93)),ISNUMBER(SEARCH("Yearly",C93)),ISNUMBER(SEARCH("รายปี",C93))),12,IF(OR(ISNUMBER(SEARCH("One-off",C93)),ISNUMBER(SEARCH("Once",C93)),ISNUMBER(SEARCH("ครั้งเดียว",C93))),0,-1))))))</f>
        <v>-1</v>
      </c>
      <c r="I93" s="15">
        <f>IF(ISNUMBER(E93),YEAR(E93)*12+MONTH(E93)-1,IF(AND(E93="",H93=1),0,-1))</f>
        <v>-1</v>
      </c>
      <c r="J93" s="15">
        <f>IF(H93=0,I93,IF(ISNUMBER(F93),YEAR(F93)*12+MONTH(F93)-1,999999))</f>
        <v>999999</v>
      </c>
      <c r="K93" s="15">
        <f>IF(AND(ISNUMBER(D93),H93&gt;=0,I93&gt;=0),D93,0)</f>
        <v>0</v>
      </c>
      <c r="L93" s="15">
        <f>MAX(H93,1)</f>
        <v>1</v>
      </c>
    </row>
    <row r="94">
      <c r="A94" s="8"/>
      <c r="B94" s="8"/>
      <c r="C94" s="8"/>
      <c r="D94" s="9"/>
      <c r="E94" s="10"/>
      <c r="F94" s="10"/>
      <c r="G94" s="14" t="str">
        <f>IF(COUNTA(A94:F94)=0,"",IF(A94="","⚠ Item? / ชื่อรายการ",IF(NOT(ISNUMBER(D94)),"⚠ Amount? / จำนวนเงิน",IF(H94&lt;0,"⚠ How often? / ความถี่",IF(I94&lt;0,"⚠ First due month? / เดือนแรก",IF(J94&lt;I94,"⚠ End before first / สิ้นสุดก่อนเริ่ม","✓"))))))</f>
        <v/>
      </c>
      <c r="H94" s="15">
        <f>IF(C94="",-1,IF(OR(ISNUMBER(SEARCH("Monthly",C94)),ISNUMBER(SEARCH("รายเดือน",C94))),1,IF(OR(ISNUMBER(SEARCH("Quarterly",C94)),ISNUMBER(SEARCH("ไตรมาส",C94))),3,IF(OR(ISNUMBER(SEARCH("Twice",C94)),ISNUMBER(SEARCH("สองครั้ง",C94)),ISNUMBER(SEARCH("2 ครั้ง",C94))),6,IF(OR(ISNUMBER(SEARCH("Annual",C94)),ISNUMBER(SEARCH("Yearly",C94)),ISNUMBER(SEARCH("รายปี",C94))),12,IF(OR(ISNUMBER(SEARCH("One-off",C94)),ISNUMBER(SEARCH("Once",C94)),ISNUMBER(SEARCH("ครั้งเดียว",C94))),0,-1))))))</f>
        <v>-1</v>
      </c>
      <c r="I94" s="15">
        <f>IF(ISNUMBER(E94),YEAR(E94)*12+MONTH(E94)-1,IF(AND(E94="",H94=1),0,-1))</f>
        <v>-1</v>
      </c>
      <c r="J94" s="15">
        <f>IF(H94=0,I94,IF(ISNUMBER(F94),YEAR(F94)*12+MONTH(F94)-1,999999))</f>
        <v>999999</v>
      </c>
      <c r="K94" s="15">
        <f>IF(AND(ISNUMBER(D94),H94&gt;=0,I94&gt;=0),D94,0)</f>
        <v>0</v>
      </c>
      <c r="L94" s="15">
        <f>MAX(H94,1)</f>
        <v>1</v>
      </c>
    </row>
    <row r="95">
      <c r="A95" s="8"/>
      <c r="B95" s="8"/>
      <c r="C95" s="8"/>
      <c r="D95" s="9"/>
      <c r="E95" s="10"/>
      <c r="F95" s="10"/>
      <c r="G95" s="14" t="str">
        <f>IF(COUNTA(A95:F95)=0,"",IF(A95="","⚠ Item? / ชื่อรายการ",IF(NOT(ISNUMBER(D95)),"⚠ Amount? / จำนวนเงิน",IF(H95&lt;0,"⚠ How often? / ความถี่",IF(I95&lt;0,"⚠ First due month? / เดือนแรก",IF(J95&lt;I95,"⚠ End before first / สิ้นสุดก่อนเริ่ม","✓"))))))</f>
        <v/>
      </c>
      <c r="H95" s="15">
        <f>IF(C95="",-1,IF(OR(ISNUMBER(SEARCH("Monthly",C95)),ISNUMBER(SEARCH("รายเดือน",C95))),1,IF(OR(ISNUMBER(SEARCH("Quarterly",C95)),ISNUMBER(SEARCH("ไตรมาส",C95))),3,IF(OR(ISNUMBER(SEARCH("Twice",C95)),ISNUMBER(SEARCH("สองครั้ง",C95)),ISNUMBER(SEARCH("2 ครั้ง",C95))),6,IF(OR(ISNUMBER(SEARCH("Annual",C95)),ISNUMBER(SEARCH("Yearly",C95)),ISNUMBER(SEARCH("รายปี",C95))),12,IF(OR(ISNUMBER(SEARCH("One-off",C95)),ISNUMBER(SEARCH("Once",C95)),ISNUMBER(SEARCH("ครั้งเดียว",C95))),0,-1))))))</f>
        <v>-1</v>
      </c>
      <c r="I95" s="15">
        <f>IF(ISNUMBER(E95),YEAR(E95)*12+MONTH(E95)-1,IF(AND(E95="",H95=1),0,-1))</f>
        <v>-1</v>
      </c>
      <c r="J95" s="15">
        <f>IF(H95=0,I95,IF(ISNUMBER(F95),YEAR(F95)*12+MONTH(F95)-1,999999))</f>
        <v>999999</v>
      </c>
      <c r="K95" s="15">
        <f>IF(AND(ISNUMBER(D95),H95&gt;=0,I95&gt;=0),D95,0)</f>
        <v>0</v>
      </c>
      <c r="L95" s="15">
        <f>MAX(H95,1)</f>
        <v>1</v>
      </c>
    </row>
    <row r="96">
      <c r="A96" s="8"/>
      <c r="B96" s="8"/>
      <c r="C96" s="8"/>
      <c r="D96" s="9"/>
      <c r="E96" s="10"/>
      <c r="F96" s="10"/>
      <c r="G96" s="14" t="str">
        <f>IF(COUNTA(A96:F96)=0,"",IF(A96="","⚠ Item? / ชื่อรายการ",IF(NOT(ISNUMBER(D96)),"⚠ Amount? / จำนวนเงิน",IF(H96&lt;0,"⚠ How often? / ความถี่",IF(I96&lt;0,"⚠ First due month? / เดือนแรก",IF(J96&lt;I96,"⚠ End before first / สิ้นสุดก่อนเริ่ม","✓"))))))</f>
        <v/>
      </c>
      <c r="H96" s="15">
        <f>IF(C96="",-1,IF(OR(ISNUMBER(SEARCH("Monthly",C96)),ISNUMBER(SEARCH("รายเดือน",C96))),1,IF(OR(ISNUMBER(SEARCH("Quarterly",C96)),ISNUMBER(SEARCH("ไตรมาส",C96))),3,IF(OR(ISNUMBER(SEARCH("Twice",C96)),ISNUMBER(SEARCH("สองครั้ง",C96)),ISNUMBER(SEARCH("2 ครั้ง",C96))),6,IF(OR(ISNUMBER(SEARCH("Annual",C96)),ISNUMBER(SEARCH("Yearly",C96)),ISNUMBER(SEARCH("รายปี",C96))),12,IF(OR(ISNUMBER(SEARCH("One-off",C96)),ISNUMBER(SEARCH("Once",C96)),ISNUMBER(SEARCH("ครั้งเดียว",C96))),0,-1))))))</f>
        <v>-1</v>
      </c>
      <c r="I96" s="15">
        <f>IF(ISNUMBER(E96),YEAR(E96)*12+MONTH(E96)-1,IF(AND(E96="",H96=1),0,-1))</f>
        <v>-1</v>
      </c>
      <c r="J96" s="15">
        <f>IF(H96=0,I96,IF(ISNUMBER(F96),YEAR(F96)*12+MONTH(F96)-1,999999))</f>
        <v>999999</v>
      </c>
      <c r="K96" s="15">
        <f>IF(AND(ISNUMBER(D96),H96&gt;=0,I96&gt;=0),D96,0)</f>
        <v>0</v>
      </c>
      <c r="L96" s="15">
        <f>MAX(H96,1)</f>
        <v>1</v>
      </c>
    </row>
    <row r="97">
      <c r="A97" s="8"/>
      <c r="B97" s="8"/>
      <c r="C97" s="8"/>
      <c r="D97" s="9"/>
      <c r="E97" s="10"/>
      <c r="F97" s="10"/>
      <c r="G97" s="14" t="str">
        <f>IF(COUNTA(A97:F97)=0,"",IF(A97="","⚠ Item? / ชื่อรายการ",IF(NOT(ISNUMBER(D97)),"⚠ Amount? / จำนวนเงิน",IF(H97&lt;0,"⚠ How often? / ความถี่",IF(I97&lt;0,"⚠ First due month? / เดือนแรก",IF(J97&lt;I97,"⚠ End before first / สิ้นสุดก่อนเริ่ม","✓"))))))</f>
        <v/>
      </c>
      <c r="H97" s="15">
        <f>IF(C97="",-1,IF(OR(ISNUMBER(SEARCH("Monthly",C97)),ISNUMBER(SEARCH("รายเดือน",C97))),1,IF(OR(ISNUMBER(SEARCH("Quarterly",C97)),ISNUMBER(SEARCH("ไตรมาส",C97))),3,IF(OR(ISNUMBER(SEARCH("Twice",C97)),ISNUMBER(SEARCH("สองครั้ง",C97)),ISNUMBER(SEARCH("2 ครั้ง",C97))),6,IF(OR(ISNUMBER(SEARCH("Annual",C97)),ISNUMBER(SEARCH("Yearly",C97)),ISNUMBER(SEARCH("รายปี",C97))),12,IF(OR(ISNUMBER(SEARCH("One-off",C97)),ISNUMBER(SEARCH("Once",C97)),ISNUMBER(SEARCH("ครั้งเดียว",C97))),0,-1))))))</f>
        <v>-1</v>
      </c>
      <c r="I97" s="15">
        <f>IF(ISNUMBER(E97),YEAR(E97)*12+MONTH(E97)-1,IF(AND(E97="",H97=1),0,-1))</f>
        <v>-1</v>
      </c>
      <c r="J97" s="15">
        <f>IF(H97=0,I97,IF(ISNUMBER(F97),YEAR(F97)*12+MONTH(F97)-1,999999))</f>
        <v>999999</v>
      </c>
      <c r="K97" s="15">
        <f>IF(AND(ISNUMBER(D97),H97&gt;=0,I97&gt;=0),D97,0)</f>
        <v>0</v>
      </c>
      <c r="L97" s="15">
        <f>MAX(H97,1)</f>
        <v>1</v>
      </c>
    </row>
    <row r="98">
      <c r="A98" s="8"/>
      <c r="B98" s="8"/>
      <c r="C98" s="8"/>
      <c r="D98" s="9"/>
      <c r="E98" s="10"/>
      <c r="F98" s="10"/>
      <c r="G98" s="14" t="str">
        <f>IF(COUNTA(A98:F98)=0,"",IF(A98="","⚠ Item? / ชื่อรายการ",IF(NOT(ISNUMBER(D98)),"⚠ Amount? / จำนวนเงิน",IF(H98&lt;0,"⚠ How often? / ความถี่",IF(I98&lt;0,"⚠ First due month? / เดือนแรก",IF(J98&lt;I98,"⚠ End before first / สิ้นสุดก่อนเริ่ม","✓"))))))</f>
        <v/>
      </c>
      <c r="H98" s="15">
        <f>IF(C98="",-1,IF(OR(ISNUMBER(SEARCH("Monthly",C98)),ISNUMBER(SEARCH("รายเดือน",C98))),1,IF(OR(ISNUMBER(SEARCH("Quarterly",C98)),ISNUMBER(SEARCH("ไตรมาส",C98))),3,IF(OR(ISNUMBER(SEARCH("Twice",C98)),ISNUMBER(SEARCH("สองครั้ง",C98)),ISNUMBER(SEARCH("2 ครั้ง",C98))),6,IF(OR(ISNUMBER(SEARCH("Annual",C98)),ISNUMBER(SEARCH("Yearly",C98)),ISNUMBER(SEARCH("รายปี",C98))),12,IF(OR(ISNUMBER(SEARCH("One-off",C98)),ISNUMBER(SEARCH("Once",C98)),ISNUMBER(SEARCH("ครั้งเดียว",C98))),0,-1))))))</f>
        <v>-1</v>
      </c>
      <c r="I98" s="15">
        <f>IF(ISNUMBER(E98),YEAR(E98)*12+MONTH(E98)-1,IF(AND(E98="",H98=1),0,-1))</f>
        <v>-1</v>
      </c>
      <c r="J98" s="15">
        <f>IF(H98=0,I98,IF(ISNUMBER(F98),YEAR(F98)*12+MONTH(F98)-1,999999))</f>
        <v>999999</v>
      </c>
      <c r="K98" s="15">
        <f>IF(AND(ISNUMBER(D98),H98&gt;=0,I98&gt;=0),D98,0)</f>
        <v>0</v>
      </c>
      <c r="L98" s="15">
        <f>MAX(H98,1)</f>
        <v>1</v>
      </c>
    </row>
    <row r="99">
      <c r="A99" s="8"/>
      <c r="B99" s="8"/>
      <c r="C99" s="8"/>
      <c r="D99" s="9"/>
      <c r="E99" s="10"/>
      <c r="F99" s="10"/>
      <c r="G99" s="14" t="str">
        <f>IF(COUNTA(A99:F99)=0,"",IF(A99="","⚠ Item? / ชื่อรายการ",IF(NOT(ISNUMBER(D99)),"⚠ Amount? / จำนวนเงิน",IF(H99&lt;0,"⚠ How often? / ความถี่",IF(I99&lt;0,"⚠ First due month? / เดือนแรก",IF(J99&lt;I99,"⚠ End before first / สิ้นสุดก่อนเริ่ม","✓"))))))</f>
        <v/>
      </c>
      <c r="H99" s="15">
        <f>IF(C99="",-1,IF(OR(ISNUMBER(SEARCH("Monthly",C99)),ISNUMBER(SEARCH("รายเดือน",C99))),1,IF(OR(ISNUMBER(SEARCH("Quarterly",C99)),ISNUMBER(SEARCH("ไตรมาส",C99))),3,IF(OR(ISNUMBER(SEARCH("Twice",C99)),ISNUMBER(SEARCH("สองครั้ง",C99)),ISNUMBER(SEARCH("2 ครั้ง",C99))),6,IF(OR(ISNUMBER(SEARCH("Annual",C99)),ISNUMBER(SEARCH("Yearly",C99)),ISNUMBER(SEARCH("รายปี",C99))),12,IF(OR(ISNUMBER(SEARCH("One-off",C99)),ISNUMBER(SEARCH("Once",C99)),ISNUMBER(SEARCH("ครั้งเดียว",C99))),0,-1))))))</f>
        <v>-1</v>
      </c>
      <c r="I99" s="15">
        <f>IF(ISNUMBER(E99),YEAR(E99)*12+MONTH(E99)-1,IF(AND(E99="",H99=1),0,-1))</f>
        <v>-1</v>
      </c>
      <c r="J99" s="15">
        <f>IF(H99=0,I99,IF(ISNUMBER(F99),YEAR(F99)*12+MONTH(F99)-1,999999))</f>
        <v>999999</v>
      </c>
      <c r="K99" s="15">
        <f>IF(AND(ISNUMBER(D99),H99&gt;=0,I99&gt;=0),D99,0)</f>
        <v>0</v>
      </c>
      <c r="L99" s="15">
        <f>MAX(H99,1)</f>
        <v>1</v>
      </c>
    </row>
    <row r="100">
      <c r="A100" s="8"/>
      <c r="B100" s="8"/>
      <c r="C100" s="8"/>
      <c r="D100" s="9"/>
      <c r="E100" s="10"/>
      <c r="F100" s="10"/>
      <c r="G100" s="14" t="str">
        <f>IF(COUNTA(A100:F100)=0,"",IF(A100="","⚠ Item? / ชื่อรายการ",IF(NOT(ISNUMBER(D100)),"⚠ Amount? / จำนวนเงิน",IF(H100&lt;0,"⚠ How often? / ความถี่",IF(I100&lt;0,"⚠ First due month? / เดือนแรก",IF(J100&lt;I100,"⚠ End before first / สิ้นสุดก่อนเริ่ม","✓"))))))</f>
        <v/>
      </c>
      <c r="H100" s="15">
        <f>IF(C100="",-1,IF(OR(ISNUMBER(SEARCH("Monthly",C100)),ISNUMBER(SEARCH("รายเดือน",C100))),1,IF(OR(ISNUMBER(SEARCH("Quarterly",C100)),ISNUMBER(SEARCH("ไตรมาส",C100))),3,IF(OR(ISNUMBER(SEARCH("Twice",C100)),ISNUMBER(SEARCH("สองครั้ง",C100)),ISNUMBER(SEARCH("2 ครั้ง",C100))),6,IF(OR(ISNUMBER(SEARCH("Annual",C100)),ISNUMBER(SEARCH("Yearly",C100)),ISNUMBER(SEARCH("รายปี",C100))),12,IF(OR(ISNUMBER(SEARCH("One-off",C100)),ISNUMBER(SEARCH("Once",C100)),ISNUMBER(SEARCH("ครั้งเดียว",C100))),0,-1))))))</f>
        <v>-1</v>
      </c>
      <c r="I100" s="15">
        <f>IF(ISNUMBER(E100),YEAR(E100)*12+MONTH(E100)-1,IF(AND(E100="",H100=1),0,-1))</f>
        <v>-1</v>
      </c>
      <c r="J100" s="15">
        <f>IF(H100=0,I100,IF(ISNUMBER(F100),YEAR(F100)*12+MONTH(F100)-1,999999))</f>
        <v>999999</v>
      </c>
      <c r="K100" s="15">
        <f>IF(AND(ISNUMBER(D100),H100&gt;=0,I100&gt;=0),D100,0)</f>
        <v>0</v>
      </c>
      <c r="L100" s="15">
        <f>MAX(H100,1)</f>
        <v>1</v>
      </c>
    </row>
    <row r="101">
      <c r="A101" s="8"/>
      <c r="B101" s="8"/>
      <c r="C101" s="8"/>
      <c r="D101" s="9"/>
      <c r="E101" s="10"/>
      <c r="F101" s="10"/>
      <c r="G101" s="14" t="str">
        <f>IF(COUNTA(A101:F101)=0,"",IF(A101="","⚠ Item? / ชื่อรายการ",IF(NOT(ISNUMBER(D101)),"⚠ Amount? / จำนวนเงิน",IF(H101&lt;0,"⚠ How often? / ความถี่",IF(I101&lt;0,"⚠ First due month? / เดือนแรก",IF(J101&lt;I101,"⚠ End before first / สิ้นสุดก่อนเริ่ม","✓"))))))</f>
        <v/>
      </c>
      <c r="H101" s="15">
        <f>IF(C101="",-1,IF(OR(ISNUMBER(SEARCH("Monthly",C101)),ISNUMBER(SEARCH("รายเดือน",C101))),1,IF(OR(ISNUMBER(SEARCH("Quarterly",C101)),ISNUMBER(SEARCH("ไตรมาส",C101))),3,IF(OR(ISNUMBER(SEARCH("Twice",C101)),ISNUMBER(SEARCH("สองครั้ง",C101)),ISNUMBER(SEARCH("2 ครั้ง",C101))),6,IF(OR(ISNUMBER(SEARCH("Annual",C101)),ISNUMBER(SEARCH("Yearly",C101)),ISNUMBER(SEARCH("รายปี",C101))),12,IF(OR(ISNUMBER(SEARCH("One-off",C101)),ISNUMBER(SEARCH("Once",C101)),ISNUMBER(SEARCH("ครั้งเดียว",C101))),0,-1))))))</f>
        <v>-1</v>
      </c>
      <c r="I101" s="15">
        <f>IF(ISNUMBER(E101),YEAR(E101)*12+MONTH(E101)-1,IF(AND(E101="",H101=1),0,-1))</f>
        <v>-1</v>
      </c>
      <c r="J101" s="15">
        <f>IF(H101=0,I101,IF(ISNUMBER(F101),YEAR(F101)*12+MONTH(F101)-1,999999))</f>
        <v>999999</v>
      </c>
      <c r="K101" s="15">
        <f>IF(AND(ISNUMBER(D101),H101&gt;=0,I101&gt;=0),D101,0)</f>
        <v>0</v>
      </c>
      <c r="L101" s="15">
        <f>MAX(H101,1)</f>
        <v>1</v>
      </c>
    </row>
    <row r="102">
      <c r="A102" s="8"/>
      <c r="B102" s="8"/>
      <c r="C102" s="8"/>
      <c r="D102" s="9"/>
      <c r="E102" s="10"/>
      <c r="F102" s="10"/>
      <c r="G102" s="14" t="str">
        <f>IF(COUNTA(A102:F102)=0,"",IF(A102="","⚠ Item? / ชื่อรายการ",IF(NOT(ISNUMBER(D102)),"⚠ Amount? / จำนวนเงิน",IF(H102&lt;0,"⚠ How often? / ความถี่",IF(I102&lt;0,"⚠ First due month? / เดือนแรก",IF(J102&lt;I102,"⚠ End before first / สิ้นสุดก่อนเริ่ม","✓"))))))</f>
        <v/>
      </c>
      <c r="H102" s="15">
        <f>IF(C102="",-1,IF(OR(ISNUMBER(SEARCH("Monthly",C102)),ISNUMBER(SEARCH("รายเดือน",C102))),1,IF(OR(ISNUMBER(SEARCH("Quarterly",C102)),ISNUMBER(SEARCH("ไตรมาส",C102))),3,IF(OR(ISNUMBER(SEARCH("Twice",C102)),ISNUMBER(SEARCH("สองครั้ง",C102)),ISNUMBER(SEARCH("2 ครั้ง",C102))),6,IF(OR(ISNUMBER(SEARCH("Annual",C102)),ISNUMBER(SEARCH("Yearly",C102)),ISNUMBER(SEARCH("รายปี",C102))),12,IF(OR(ISNUMBER(SEARCH("One-off",C102)),ISNUMBER(SEARCH("Once",C102)),ISNUMBER(SEARCH("ครั้งเดียว",C102))),0,-1))))))</f>
        <v>-1</v>
      </c>
      <c r="I102" s="15">
        <f>IF(ISNUMBER(E102),YEAR(E102)*12+MONTH(E102)-1,IF(AND(E102="",H102=1),0,-1))</f>
        <v>-1</v>
      </c>
      <c r="J102" s="15">
        <f>IF(H102=0,I102,IF(ISNUMBER(F102),YEAR(F102)*12+MONTH(F102)-1,999999))</f>
        <v>999999</v>
      </c>
      <c r="K102" s="15">
        <f>IF(AND(ISNUMBER(D102),H102&gt;=0,I102&gt;=0),D102,0)</f>
        <v>0</v>
      </c>
      <c r="L102" s="15">
        <f>MAX(H102,1)</f>
        <v>1</v>
      </c>
    </row>
    <row r="103">
      <c r="A103" s="8"/>
      <c r="B103" s="8"/>
      <c r="C103" s="8"/>
      <c r="D103" s="9"/>
      <c r="E103" s="10"/>
      <c r="F103" s="10"/>
      <c r="G103" s="14" t="str">
        <f>IF(COUNTA(A103:F103)=0,"",IF(A103="","⚠ Item? / ชื่อรายการ",IF(NOT(ISNUMBER(D103)),"⚠ Amount? / จำนวนเงิน",IF(H103&lt;0,"⚠ How often? / ความถี่",IF(I103&lt;0,"⚠ First due month? / เดือนแรก",IF(J103&lt;I103,"⚠ End before first / สิ้นสุดก่อนเริ่ม","✓"))))))</f>
        <v/>
      </c>
      <c r="H103" s="15">
        <f>IF(C103="",-1,IF(OR(ISNUMBER(SEARCH("Monthly",C103)),ISNUMBER(SEARCH("รายเดือน",C103))),1,IF(OR(ISNUMBER(SEARCH("Quarterly",C103)),ISNUMBER(SEARCH("ไตรมาส",C103))),3,IF(OR(ISNUMBER(SEARCH("Twice",C103)),ISNUMBER(SEARCH("สองครั้ง",C103)),ISNUMBER(SEARCH("2 ครั้ง",C103))),6,IF(OR(ISNUMBER(SEARCH("Annual",C103)),ISNUMBER(SEARCH("Yearly",C103)),ISNUMBER(SEARCH("รายปี",C103))),12,IF(OR(ISNUMBER(SEARCH("One-off",C103)),ISNUMBER(SEARCH("Once",C103)),ISNUMBER(SEARCH("ครั้งเดียว",C103))),0,-1))))))</f>
        <v>-1</v>
      </c>
      <c r="I103" s="15">
        <f>IF(ISNUMBER(E103),YEAR(E103)*12+MONTH(E103)-1,IF(AND(E103="",H103=1),0,-1))</f>
        <v>-1</v>
      </c>
      <c r="J103" s="15">
        <f>IF(H103=0,I103,IF(ISNUMBER(F103),YEAR(F103)*12+MONTH(F103)-1,999999))</f>
        <v>999999</v>
      </c>
      <c r="K103" s="15">
        <f>IF(AND(ISNUMBER(D103),H103&gt;=0,I103&gt;=0),D103,0)</f>
        <v>0</v>
      </c>
      <c r="L103" s="15">
        <f>MAX(H103,1)</f>
        <v>1</v>
      </c>
    </row>
    <row r="104">
      <c r="A104" s="8"/>
      <c r="B104" s="8"/>
      <c r="C104" s="8"/>
      <c r="D104" s="9"/>
      <c r="E104" s="10"/>
      <c r="F104" s="10"/>
      <c r="G104" s="14" t="str">
        <f>IF(COUNTA(A104:F104)=0,"",IF(A104="","⚠ Item? / ชื่อรายการ",IF(NOT(ISNUMBER(D104)),"⚠ Amount? / จำนวนเงิน",IF(H104&lt;0,"⚠ How often? / ความถี่",IF(I104&lt;0,"⚠ First due month? / เดือนแรก",IF(J104&lt;I104,"⚠ End before first / สิ้นสุดก่อนเริ่ม","✓"))))))</f>
        <v/>
      </c>
      <c r="H104" s="15">
        <f>IF(C104="",-1,IF(OR(ISNUMBER(SEARCH("Monthly",C104)),ISNUMBER(SEARCH("รายเดือน",C104))),1,IF(OR(ISNUMBER(SEARCH("Quarterly",C104)),ISNUMBER(SEARCH("ไตรมาส",C104))),3,IF(OR(ISNUMBER(SEARCH("Twice",C104)),ISNUMBER(SEARCH("สองครั้ง",C104)),ISNUMBER(SEARCH("2 ครั้ง",C104))),6,IF(OR(ISNUMBER(SEARCH("Annual",C104)),ISNUMBER(SEARCH("Yearly",C104)),ISNUMBER(SEARCH("รายปี",C104))),12,IF(OR(ISNUMBER(SEARCH("One-off",C104)),ISNUMBER(SEARCH("Once",C104)),ISNUMBER(SEARCH("ครั้งเดียว",C104))),0,-1))))))</f>
        <v>-1</v>
      </c>
      <c r="I104" s="15">
        <f>IF(ISNUMBER(E104),YEAR(E104)*12+MONTH(E104)-1,IF(AND(E104="",H104=1),0,-1))</f>
        <v>-1</v>
      </c>
      <c r="J104" s="15">
        <f>IF(H104=0,I104,IF(ISNUMBER(F104),YEAR(F104)*12+MONTH(F104)-1,999999))</f>
        <v>999999</v>
      </c>
      <c r="K104" s="15">
        <f>IF(AND(ISNUMBER(D104),H104&gt;=0,I104&gt;=0),D104,0)</f>
        <v>0</v>
      </c>
      <c r="L104" s="15">
        <f>MAX(H104,1)</f>
        <v>1</v>
      </c>
    </row>
    <row r="105">
      <c r="A105" s="8"/>
      <c r="B105" s="8"/>
      <c r="C105" s="8"/>
      <c r="D105" s="9"/>
      <c r="E105" s="10"/>
      <c r="F105" s="10"/>
      <c r="G105" s="14" t="str">
        <f>IF(COUNTA(A105:F105)=0,"",IF(A105="","⚠ Item? / ชื่อรายการ",IF(NOT(ISNUMBER(D105)),"⚠ Amount? / จำนวนเงิน",IF(H105&lt;0,"⚠ How often? / ความถี่",IF(I105&lt;0,"⚠ First due month? / เดือนแรก",IF(J105&lt;I105,"⚠ End before first / สิ้นสุดก่อนเริ่ม","✓"))))))</f>
        <v/>
      </c>
      <c r="H105" s="15">
        <f>IF(C105="",-1,IF(OR(ISNUMBER(SEARCH("Monthly",C105)),ISNUMBER(SEARCH("รายเดือน",C105))),1,IF(OR(ISNUMBER(SEARCH("Quarterly",C105)),ISNUMBER(SEARCH("ไตรมาส",C105))),3,IF(OR(ISNUMBER(SEARCH("Twice",C105)),ISNUMBER(SEARCH("สองครั้ง",C105)),ISNUMBER(SEARCH("2 ครั้ง",C105))),6,IF(OR(ISNUMBER(SEARCH("Annual",C105)),ISNUMBER(SEARCH("Yearly",C105)),ISNUMBER(SEARCH("รายปี",C105))),12,IF(OR(ISNUMBER(SEARCH("One-off",C105)),ISNUMBER(SEARCH("Once",C105)),ISNUMBER(SEARCH("ครั้งเดียว",C105))),0,-1))))))</f>
        <v>-1</v>
      </c>
      <c r="I105" s="15">
        <f>IF(ISNUMBER(E105),YEAR(E105)*12+MONTH(E105)-1,IF(AND(E105="",H105=1),0,-1))</f>
        <v>-1</v>
      </c>
      <c r="J105" s="15">
        <f>IF(H105=0,I105,IF(ISNUMBER(F105),YEAR(F105)*12+MONTH(F105)-1,999999))</f>
        <v>999999</v>
      </c>
      <c r="K105" s="15">
        <f>IF(AND(ISNUMBER(D105),H105&gt;=0,I105&gt;=0),D105,0)</f>
        <v>0</v>
      </c>
      <c r="L105" s="15">
        <f>MAX(H105,1)</f>
        <v>1</v>
      </c>
    </row>
    <row r="106">
      <c r="A106" s="8"/>
      <c r="B106" s="8"/>
      <c r="C106" s="8"/>
      <c r="D106" s="9"/>
      <c r="E106" s="10"/>
      <c r="F106" s="10"/>
      <c r="G106" s="14" t="str">
        <f>IF(COUNTA(A106:F106)=0,"",IF(A106="","⚠ Item? / ชื่อรายการ",IF(NOT(ISNUMBER(D106)),"⚠ Amount? / จำนวนเงิน",IF(H106&lt;0,"⚠ How often? / ความถี่",IF(I106&lt;0,"⚠ First due month? / เดือนแรก",IF(J106&lt;I106,"⚠ End before first / สิ้นสุดก่อนเริ่ม","✓"))))))</f>
        <v/>
      </c>
      <c r="H106" s="15">
        <f>IF(C106="",-1,IF(OR(ISNUMBER(SEARCH("Monthly",C106)),ISNUMBER(SEARCH("รายเดือน",C106))),1,IF(OR(ISNUMBER(SEARCH("Quarterly",C106)),ISNUMBER(SEARCH("ไตรมาส",C106))),3,IF(OR(ISNUMBER(SEARCH("Twice",C106)),ISNUMBER(SEARCH("สองครั้ง",C106)),ISNUMBER(SEARCH("2 ครั้ง",C106))),6,IF(OR(ISNUMBER(SEARCH("Annual",C106)),ISNUMBER(SEARCH("Yearly",C106)),ISNUMBER(SEARCH("รายปี",C106))),12,IF(OR(ISNUMBER(SEARCH("One-off",C106)),ISNUMBER(SEARCH("Once",C106)),ISNUMBER(SEARCH("ครั้งเดียว",C106))),0,-1))))))</f>
        <v>-1</v>
      </c>
      <c r="I106" s="15">
        <f>IF(ISNUMBER(E106),YEAR(E106)*12+MONTH(E106)-1,IF(AND(E106="",H106=1),0,-1))</f>
        <v>-1</v>
      </c>
      <c r="J106" s="15">
        <f>IF(H106=0,I106,IF(ISNUMBER(F106),YEAR(F106)*12+MONTH(F106)-1,999999))</f>
        <v>999999</v>
      </c>
      <c r="K106" s="15">
        <f>IF(AND(ISNUMBER(D106),H106&gt;=0,I106&gt;=0),D106,0)</f>
        <v>0</v>
      </c>
      <c r="L106" s="15">
        <f>MAX(H106,1)</f>
        <v>1</v>
      </c>
    </row>
    <row r="107">
      <c r="A107" s="8"/>
      <c r="B107" s="8"/>
      <c r="C107" s="8"/>
      <c r="D107" s="9"/>
      <c r="E107" s="10"/>
      <c r="F107" s="10"/>
      <c r="G107" s="14" t="str">
        <f>IF(COUNTA(A107:F107)=0,"",IF(A107="","⚠ Item? / ชื่อรายการ",IF(NOT(ISNUMBER(D107)),"⚠ Amount? / จำนวนเงิน",IF(H107&lt;0,"⚠ How often? / ความถี่",IF(I107&lt;0,"⚠ First due month? / เดือนแรก",IF(J107&lt;I107,"⚠ End before first / สิ้นสุดก่อนเริ่ม","✓"))))))</f>
        <v/>
      </c>
      <c r="H107" s="15">
        <f>IF(C107="",-1,IF(OR(ISNUMBER(SEARCH("Monthly",C107)),ISNUMBER(SEARCH("รายเดือน",C107))),1,IF(OR(ISNUMBER(SEARCH("Quarterly",C107)),ISNUMBER(SEARCH("ไตรมาส",C107))),3,IF(OR(ISNUMBER(SEARCH("Twice",C107)),ISNUMBER(SEARCH("สองครั้ง",C107)),ISNUMBER(SEARCH("2 ครั้ง",C107))),6,IF(OR(ISNUMBER(SEARCH("Annual",C107)),ISNUMBER(SEARCH("Yearly",C107)),ISNUMBER(SEARCH("รายปี",C107))),12,IF(OR(ISNUMBER(SEARCH("One-off",C107)),ISNUMBER(SEARCH("Once",C107)),ISNUMBER(SEARCH("ครั้งเดียว",C107))),0,-1))))))</f>
        <v>-1</v>
      </c>
      <c r="I107" s="15">
        <f>IF(ISNUMBER(E107),YEAR(E107)*12+MONTH(E107)-1,IF(AND(E107="",H107=1),0,-1))</f>
        <v>-1</v>
      </c>
      <c r="J107" s="15">
        <f>IF(H107=0,I107,IF(ISNUMBER(F107),YEAR(F107)*12+MONTH(F107)-1,999999))</f>
        <v>999999</v>
      </c>
      <c r="K107" s="15">
        <f>IF(AND(ISNUMBER(D107),H107&gt;=0,I107&gt;=0),D107,0)</f>
        <v>0</v>
      </c>
      <c r="L107" s="15">
        <f>MAX(H107,1)</f>
        <v>1</v>
      </c>
    </row>
    <row r="108">
      <c r="A108" s="8"/>
      <c r="B108" s="8"/>
      <c r="C108" s="8"/>
      <c r="D108" s="9"/>
      <c r="E108" s="10"/>
      <c r="F108" s="10"/>
      <c r="G108" s="14" t="str">
        <f>IF(COUNTA(A108:F108)=0,"",IF(A108="","⚠ Item? / ชื่อรายการ",IF(NOT(ISNUMBER(D108)),"⚠ Amount? / จำนวนเงิน",IF(H108&lt;0,"⚠ How often? / ความถี่",IF(I108&lt;0,"⚠ First due month? / เดือนแรก",IF(J108&lt;I108,"⚠ End before first / สิ้นสุดก่อนเริ่ม","✓"))))))</f>
        <v/>
      </c>
      <c r="H108" s="15">
        <f>IF(C108="",-1,IF(OR(ISNUMBER(SEARCH("Monthly",C108)),ISNUMBER(SEARCH("รายเดือน",C108))),1,IF(OR(ISNUMBER(SEARCH("Quarterly",C108)),ISNUMBER(SEARCH("ไตรมาส",C108))),3,IF(OR(ISNUMBER(SEARCH("Twice",C108)),ISNUMBER(SEARCH("สองครั้ง",C108)),ISNUMBER(SEARCH("2 ครั้ง",C108))),6,IF(OR(ISNUMBER(SEARCH("Annual",C108)),ISNUMBER(SEARCH("Yearly",C108)),ISNUMBER(SEARCH("รายปี",C108))),12,IF(OR(ISNUMBER(SEARCH("One-off",C108)),ISNUMBER(SEARCH("Once",C108)),ISNUMBER(SEARCH("ครั้งเดียว",C108))),0,-1))))))</f>
        <v>-1</v>
      </c>
      <c r="I108" s="15">
        <f>IF(ISNUMBER(E108),YEAR(E108)*12+MONTH(E108)-1,IF(AND(E108="",H108=1),0,-1))</f>
        <v>-1</v>
      </c>
      <c r="J108" s="15">
        <f>IF(H108=0,I108,IF(ISNUMBER(F108),YEAR(F108)*12+MONTH(F108)-1,999999))</f>
        <v>999999</v>
      </c>
      <c r="K108" s="15">
        <f>IF(AND(ISNUMBER(D108),H108&gt;=0,I108&gt;=0),D108,0)</f>
        <v>0</v>
      </c>
      <c r="L108" s="15">
        <f>MAX(H108,1)</f>
        <v>1</v>
      </c>
    </row>
    <row r="109">
      <c r="A109" s="8"/>
      <c r="B109" s="8"/>
      <c r="C109" s="8"/>
      <c r="D109" s="9"/>
      <c r="E109" s="10"/>
      <c r="F109" s="10"/>
      <c r="G109" s="14" t="str">
        <f>IF(COUNTA(A109:F109)=0,"",IF(A109="","⚠ Item? / ชื่อรายการ",IF(NOT(ISNUMBER(D109)),"⚠ Amount? / จำนวนเงิน",IF(H109&lt;0,"⚠ How often? / ความถี่",IF(I109&lt;0,"⚠ First due month? / เดือนแรก",IF(J109&lt;I109,"⚠ End before first / สิ้นสุดก่อนเริ่ม","✓"))))))</f>
        <v/>
      </c>
      <c r="H109" s="15">
        <f>IF(C109="",-1,IF(OR(ISNUMBER(SEARCH("Monthly",C109)),ISNUMBER(SEARCH("รายเดือน",C109))),1,IF(OR(ISNUMBER(SEARCH("Quarterly",C109)),ISNUMBER(SEARCH("ไตรมาส",C109))),3,IF(OR(ISNUMBER(SEARCH("Twice",C109)),ISNUMBER(SEARCH("สองครั้ง",C109)),ISNUMBER(SEARCH("2 ครั้ง",C109))),6,IF(OR(ISNUMBER(SEARCH("Annual",C109)),ISNUMBER(SEARCH("Yearly",C109)),ISNUMBER(SEARCH("รายปี",C109))),12,IF(OR(ISNUMBER(SEARCH("One-off",C109)),ISNUMBER(SEARCH("Once",C109)),ISNUMBER(SEARCH("ครั้งเดียว",C109))),0,-1))))))</f>
        <v>-1</v>
      </c>
      <c r="I109" s="15">
        <f>IF(ISNUMBER(E109),YEAR(E109)*12+MONTH(E109)-1,IF(AND(E109="",H109=1),0,-1))</f>
        <v>-1</v>
      </c>
      <c r="J109" s="15">
        <f>IF(H109=0,I109,IF(ISNUMBER(F109),YEAR(F109)*12+MONTH(F109)-1,999999))</f>
        <v>999999</v>
      </c>
      <c r="K109" s="15">
        <f>IF(AND(ISNUMBER(D109),H109&gt;=0,I109&gt;=0),D109,0)</f>
        <v>0</v>
      </c>
      <c r="L109" s="15">
        <f>MAX(H109,1)</f>
        <v>1</v>
      </c>
    </row>
    <row r="110">
      <c r="A110" s="8"/>
      <c r="B110" s="8"/>
      <c r="C110" s="8"/>
      <c r="D110" s="9"/>
      <c r="E110" s="10"/>
      <c r="F110" s="10"/>
      <c r="G110" s="14" t="str">
        <f>IF(COUNTA(A110:F110)=0,"",IF(A110="","⚠ Item? / ชื่อรายการ",IF(NOT(ISNUMBER(D110)),"⚠ Amount? / จำนวนเงิน",IF(H110&lt;0,"⚠ How often? / ความถี่",IF(I110&lt;0,"⚠ First due month? / เดือนแรก",IF(J110&lt;I110,"⚠ End before first / สิ้นสุดก่อนเริ่ม","✓"))))))</f>
        <v/>
      </c>
      <c r="H110" s="15">
        <f>IF(C110="",-1,IF(OR(ISNUMBER(SEARCH("Monthly",C110)),ISNUMBER(SEARCH("รายเดือน",C110))),1,IF(OR(ISNUMBER(SEARCH("Quarterly",C110)),ISNUMBER(SEARCH("ไตรมาส",C110))),3,IF(OR(ISNUMBER(SEARCH("Twice",C110)),ISNUMBER(SEARCH("สองครั้ง",C110)),ISNUMBER(SEARCH("2 ครั้ง",C110))),6,IF(OR(ISNUMBER(SEARCH("Annual",C110)),ISNUMBER(SEARCH("Yearly",C110)),ISNUMBER(SEARCH("รายปี",C110))),12,IF(OR(ISNUMBER(SEARCH("One-off",C110)),ISNUMBER(SEARCH("Once",C110)),ISNUMBER(SEARCH("ครั้งเดียว",C110))),0,-1))))))</f>
        <v>-1</v>
      </c>
      <c r="I110" s="15">
        <f>IF(ISNUMBER(E110),YEAR(E110)*12+MONTH(E110)-1,IF(AND(E110="",H110=1),0,-1))</f>
        <v>-1</v>
      </c>
      <c r="J110" s="15">
        <f>IF(H110=0,I110,IF(ISNUMBER(F110),YEAR(F110)*12+MONTH(F110)-1,999999))</f>
        <v>999999</v>
      </c>
      <c r="K110" s="15">
        <f>IF(AND(ISNUMBER(D110),H110&gt;=0,I110&gt;=0),D110,0)</f>
        <v>0</v>
      </c>
      <c r="L110" s="15">
        <f>MAX(H110,1)</f>
        <v>1</v>
      </c>
    </row>
    <row r="111">
      <c r="A111" s="8"/>
      <c r="B111" s="8"/>
      <c r="C111" s="8"/>
      <c r="D111" s="9"/>
      <c r="E111" s="10"/>
      <c r="F111" s="10"/>
      <c r="G111" s="14" t="str">
        <f>IF(COUNTA(A111:F111)=0,"",IF(A111="","⚠ Item? / ชื่อรายการ",IF(NOT(ISNUMBER(D111)),"⚠ Amount? / จำนวนเงิน",IF(H111&lt;0,"⚠ How often? / ความถี่",IF(I111&lt;0,"⚠ First due month? / เดือนแรก",IF(J111&lt;I111,"⚠ End before first / สิ้นสุดก่อนเริ่ม","✓"))))))</f>
        <v/>
      </c>
      <c r="H111" s="15">
        <f>IF(C111="",-1,IF(OR(ISNUMBER(SEARCH("Monthly",C111)),ISNUMBER(SEARCH("รายเดือน",C111))),1,IF(OR(ISNUMBER(SEARCH("Quarterly",C111)),ISNUMBER(SEARCH("ไตรมาส",C111))),3,IF(OR(ISNUMBER(SEARCH("Twice",C111)),ISNUMBER(SEARCH("สองครั้ง",C111)),ISNUMBER(SEARCH("2 ครั้ง",C111))),6,IF(OR(ISNUMBER(SEARCH("Annual",C111)),ISNUMBER(SEARCH("Yearly",C111)),ISNUMBER(SEARCH("รายปี",C111))),12,IF(OR(ISNUMBER(SEARCH("One-off",C111)),ISNUMBER(SEARCH("Once",C111)),ISNUMBER(SEARCH("ครั้งเดียว",C111))),0,-1))))))</f>
        <v>-1</v>
      </c>
      <c r="I111" s="15">
        <f>IF(ISNUMBER(E111),YEAR(E111)*12+MONTH(E111)-1,IF(AND(E111="",H111=1),0,-1))</f>
        <v>-1</v>
      </c>
      <c r="J111" s="15">
        <f>IF(H111=0,I111,IF(ISNUMBER(F111),YEAR(F111)*12+MONTH(F111)-1,999999))</f>
        <v>999999</v>
      </c>
      <c r="K111" s="15">
        <f>IF(AND(ISNUMBER(D111),H111&gt;=0,I111&gt;=0),D111,0)</f>
        <v>0</v>
      </c>
      <c r="L111" s="15">
        <f>MAX(H111,1)</f>
        <v>1</v>
      </c>
    </row>
    <row r="112">
      <c r="A112" s="8"/>
      <c r="B112" s="8"/>
      <c r="C112" s="8"/>
      <c r="D112" s="9"/>
      <c r="E112" s="10"/>
      <c r="F112" s="10"/>
      <c r="G112" s="14" t="str">
        <f>IF(COUNTA(A112:F112)=0,"",IF(A112="","⚠ Item? / ชื่อรายการ",IF(NOT(ISNUMBER(D112)),"⚠ Amount? / จำนวนเงิน",IF(H112&lt;0,"⚠ How often? / ความถี่",IF(I112&lt;0,"⚠ First due month? / เดือนแรก",IF(J112&lt;I112,"⚠ End before first / สิ้นสุดก่อนเริ่ม","✓"))))))</f>
        <v/>
      </c>
      <c r="H112" s="15">
        <f>IF(C112="",-1,IF(OR(ISNUMBER(SEARCH("Monthly",C112)),ISNUMBER(SEARCH("รายเดือน",C112))),1,IF(OR(ISNUMBER(SEARCH("Quarterly",C112)),ISNUMBER(SEARCH("ไตรมาส",C112))),3,IF(OR(ISNUMBER(SEARCH("Twice",C112)),ISNUMBER(SEARCH("สองครั้ง",C112)),ISNUMBER(SEARCH("2 ครั้ง",C112))),6,IF(OR(ISNUMBER(SEARCH("Annual",C112)),ISNUMBER(SEARCH("Yearly",C112)),ISNUMBER(SEARCH("รายปี",C112))),12,IF(OR(ISNUMBER(SEARCH("One-off",C112)),ISNUMBER(SEARCH("Once",C112)),ISNUMBER(SEARCH("ครั้งเดียว",C112))),0,-1))))))</f>
        <v>-1</v>
      </c>
      <c r="I112" s="15">
        <f>IF(ISNUMBER(E112),YEAR(E112)*12+MONTH(E112)-1,IF(AND(E112="",H112=1),0,-1))</f>
        <v>-1</v>
      </c>
      <c r="J112" s="15">
        <f>IF(H112=0,I112,IF(ISNUMBER(F112),YEAR(F112)*12+MONTH(F112)-1,999999))</f>
        <v>999999</v>
      </c>
      <c r="K112" s="15">
        <f>IF(AND(ISNUMBER(D112),H112&gt;=0,I112&gt;=0),D112,0)</f>
        <v>0</v>
      </c>
      <c r="L112" s="15">
        <f>MAX(H112,1)</f>
        <v>1</v>
      </c>
    </row>
    <row r="113">
      <c r="A113" s="8"/>
      <c r="B113" s="8"/>
      <c r="C113" s="8"/>
      <c r="D113" s="9"/>
      <c r="E113" s="10"/>
      <c r="F113" s="10"/>
      <c r="G113" s="14" t="str">
        <f>IF(COUNTA(A113:F113)=0,"",IF(A113="","⚠ Item? / ชื่อรายการ",IF(NOT(ISNUMBER(D113)),"⚠ Amount? / จำนวนเงิน",IF(H113&lt;0,"⚠ How often? / ความถี่",IF(I113&lt;0,"⚠ First due month? / เดือนแรก",IF(J113&lt;I113,"⚠ End before first / สิ้นสุดก่อนเริ่ม","✓"))))))</f>
        <v/>
      </c>
      <c r="H113" s="15">
        <f>IF(C113="",-1,IF(OR(ISNUMBER(SEARCH("Monthly",C113)),ISNUMBER(SEARCH("รายเดือน",C113))),1,IF(OR(ISNUMBER(SEARCH("Quarterly",C113)),ISNUMBER(SEARCH("ไตรมาส",C113))),3,IF(OR(ISNUMBER(SEARCH("Twice",C113)),ISNUMBER(SEARCH("สองครั้ง",C113)),ISNUMBER(SEARCH("2 ครั้ง",C113))),6,IF(OR(ISNUMBER(SEARCH("Annual",C113)),ISNUMBER(SEARCH("Yearly",C113)),ISNUMBER(SEARCH("รายปี",C113))),12,IF(OR(ISNUMBER(SEARCH("One-off",C113)),ISNUMBER(SEARCH("Once",C113)),ISNUMBER(SEARCH("ครั้งเดียว",C113))),0,-1))))))</f>
        <v>-1</v>
      </c>
      <c r="I113" s="15">
        <f>IF(ISNUMBER(E113),YEAR(E113)*12+MONTH(E113)-1,IF(AND(E113="",H113=1),0,-1))</f>
        <v>-1</v>
      </c>
      <c r="J113" s="15">
        <f>IF(H113=0,I113,IF(ISNUMBER(F113),YEAR(F113)*12+MONTH(F113)-1,999999))</f>
        <v>999999</v>
      </c>
      <c r="K113" s="15">
        <f>IF(AND(ISNUMBER(D113),H113&gt;=0,I113&gt;=0),D113,0)</f>
        <v>0</v>
      </c>
      <c r="L113" s="15">
        <f>MAX(H113,1)</f>
        <v>1</v>
      </c>
    </row>
    <row r="114">
      <c r="A114" s="8"/>
      <c r="B114" s="8"/>
      <c r="C114" s="8"/>
      <c r="D114" s="9"/>
      <c r="E114" s="10"/>
      <c r="F114" s="10"/>
      <c r="G114" s="14" t="str">
        <f>IF(COUNTA(A114:F114)=0,"",IF(A114="","⚠ Item? / ชื่อรายการ",IF(NOT(ISNUMBER(D114)),"⚠ Amount? / จำนวนเงิน",IF(H114&lt;0,"⚠ How often? / ความถี่",IF(I114&lt;0,"⚠ First due month? / เดือนแรก",IF(J114&lt;I114,"⚠ End before first / สิ้นสุดก่อนเริ่ม","✓"))))))</f>
        <v/>
      </c>
      <c r="H114" s="15">
        <f>IF(C114="",-1,IF(OR(ISNUMBER(SEARCH("Monthly",C114)),ISNUMBER(SEARCH("รายเดือน",C114))),1,IF(OR(ISNUMBER(SEARCH("Quarterly",C114)),ISNUMBER(SEARCH("ไตรมาส",C114))),3,IF(OR(ISNUMBER(SEARCH("Twice",C114)),ISNUMBER(SEARCH("สองครั้ง",C114)),ISNUMBER(SEARCH("2 ครั้ง",C114))),6,IF(OR(ISNUMBER(SEARCH("Annual",C114)),ISNUMBER(SEARCH("Yearly",C114)),ISNUMBER(SEARCH("รายปี",C114))),12,IF(OR(ISNUMBER(SEARCH("One-off",C114)),ISNUMBER(SEARCH("Once",C114)),ISNUMBER(SEARCH("ครั้งเดียว",C114))),0,-1))))))</f>
        <v>-1</v>
      </c>
      <c r="I114" s="15">
        <f>IF(ISNUMBER(E114),YEAR(E114)*12+MONTH(E114)-1,IF(AND(E114="",H114=1),0,-1))</f>
        <v>-1</v>
      </c>
      <c r="J114" s="15">
        <f>IF(H114=0,I114,IF(ISNUMBER(F114),YEAR(F114)*12+MONTH(F114)-1,999999))</f>
        <v>999999</v>
      </c>
      <c r="K114" s="15">
        <f>IF(AND(ISNUMBER(D114),H114&gt;=0,I114&gt;=0),D114,0)</f>
        <v>0</v>
      </c>
      <c r="L114" s="15">
        <f>MAX(H114,1)</f>
        <v>1</v>
      </c>
    </row>
    <row r="115">
      <c r="A115" s="8"/>
      <c r="B115" s="8"/>
      <c r="C115" s="8"/>
      <c r="D115" s="9"/>
      <c r="E115" s="10"/>
      <c r="F115" s="10"/>
      <c r="G115" s="14" t="str">
        <f>IF(COUNTA(A115:F115)=0,"",IF(A115="","⚠ Item? / ชื่อรายการ",IF(NOT(ISNUMBER(D115)),"⚠ Amount? / จำนวนเงิน",IF(H115&lt;0,"⚠ How often? / ความถี่",IF(I115&lt;0,"⚠ First due month? / เดือนแรก",IF(J115&lt;I115,"⚠ End before first / สิ้นสุดก่อนเริ่ม","✓"))))))</f>
        <v/>
      </c>
      <c r="H115" s="15">
        <f>IF(C115="",-1,IF(OR(ISNUMBER(SEARCH("Monthly",C115)),ISNUMBER(SEARCH("รายเดือน",C115))),1,IF(OR(ISNUMBER(SEARCH("Quarterly",C115)),ISNUMBER(SEARCH("ไตรมาส",C115))),3,IF(OR(ISNUMBER(SEARCH("Twice",C115)),ISNUMBER(SEARCH("สองครั้ง",C115)),ISNUMBER(SEARCH("2 ครั้ง",C115))),6,IF(OR(ISNUMBER(SEARCH("Annual",C115)),ISNUMBER(SEARCH("Yearly",C115)),ISNUMBER(SEARCH("รายปี",C115))),12,IF(OR(ISNUMBER(SEARCH("One-off",C115)),ISNUMBER(SEARCH("Once",C115)),ISNUMBER(SEARCH("ครั้งเดียว",C115))),0,-1))))))</f>
        <v>-1</v>
      </c>
      <c r="I115" s="15">
        <f>IF(ISNUMBER(E115),YEAR(E115)*12+MONTH(E115)-1,IF(AND(E115="",H115=1),0,-1))</f>
        <v>-1</v>
      </c>
      <c r="J115" s="15">
        <f>IF(H115=0,I115,IF(ISNUMBER(F115),YEAR(F115)*12+MONTH(F115)-1,999999))</f>
        <v>999999</v>
      </c>
      <c r="K115" s="15">
        <f>IF(AND(ISNUMBER(D115),H115&gt;=0,I115&gt;=0),D115,0)</f>
        <v>0</v>
      </c>
      <c r="L115" s="15">
        <f>MAX(H115,1)</f>
        <v>1</v>
      </c>
    </row>
    <row r="116">
      <c r="A116" s="8"/>
      <c r="B116" s="8"/>
      <c r="C116" s="8"/>
      <c r="D116" s="9"/>
      <c r="E116" s="10"/>
      <c r="F116" s="10"/>
      <c r="G116" s="14" t="str">
        <f>IF(COUNTA(A116:F116)=0,"",IF(A116="","⚠ Item? / ชื่อรายการ",IF(NOT(ISNUMBER(D116)),"⚠ Amount? / จำนวนเงิน",IF(H116&lt;0,"⚠ How often? / ความถี่",IF(I116&lt;0,"⚠ First due month? / เดือนแรก",IF(J116&lt;I116,"⚠ End before first / สิ้นสุดก่อนเริ่ม","✓"))))))</f>
        <v/>
      </c>
      <c r="H116" s="15">
        <f>IF(C116="",-1,IF(OR(ISNUMBER(SEARCH("Monthly",C116)),ISNUMBER(SEARCH("รายเดือน",C116))),1,IF(OR(ISNUMBER(SEARCH("Quarterly",C116)),ISNUMBER(SEARCH("ไตรมาส",C116))),3,IF(OR(ISNUMBER(SEARCH("Twice",C116)),ISNUMBER(SEARCH("สองครั้ง",C116)),ISNUMBER(SEARCH("2 ครั้ง",C116))),6,IF(OR(ISNUMBER(SEARCH("Annual",C116)),ISNUMBER(SEARCH("Yearly",C116)),ISNUMBER(SEARCH("รายปี",C116))),12,IF(OR(ISNUMBER(SEARCH("One-off",C116)),ISNUMBER(SEARCH("Once",C116)),ISNUMBER(SEARCH("ครั้งเดียว",C116))),0,-1))))))</f>
        <v>-1</v>
      </c>
      <c r="I116" s="15">
        <f>IF(ISNUMBER(E116),YEAR(E116)*12+MONTH(E116)-1,IF(AND(E116="",H116=1),0,-1))</f>
        <v>-1</v>
      </c>
      <c r="J116" s="15">
        <f>IF(H116=0,I116,IF(ISNUMBER(F116),YEAR(F116)*12+MONTH(F116)-1,999999))</f>
        <v>999999</v>
      </c>
      <c r="K116" s="15">
        <f>IF(AND(ISNUMBER(D116),H116&gt;=0,I116&gt;=0),D116,0)</f>
        <v>0</v>
      </c>
      <c r="L116" s="15">
        <f>MAX(H116,1)</f>
        <v>1</v>
      </c>
    </row>
    <row r="117">
      <c r="A117" s="8"/>
      <c r="B117" s="8"/>
      <c r="C117" s="8"/>
      <c r="D117" s="9"/>
      <c r="E117" s="10"/>
      <c r="F117" s="10"/>
      <c r="G117" s="14" t="str">
        <f>IF(COUNTA(A117:F117)=0,"",IF(A117="","⚠ Item? / ชื่อรายการ",IF(NOT(ISNUMBER(D117)),"⚠ Amount? / จำนวนเงิน",IF(H117&lt;0,"⚠ How often? / ความถี่",IF(I117&lt;0,"⚠ First due month? / เดือนแรก",IF(J117&lt;I117,"⚠ End before first / สิ้นสุดก่อนเริ่ม","✓"))))))</f>
        <v/>
      </c>
      <c r="H117" s="15">
        <f>IF(C117="",-1,IF(OR(ISNUMBER(SEARCH("Monthly",C117)),ISNUMBER(SEARCH("รายเดือน",C117))),1,IF(OR(ISNUMBER(SEARCH("Quarterly",C117)),ISNUMBER(SEARCH("ไตรมาส",C117))),3,IF(OR(ISNUMBER(SEARCH("Twice",C117)),ISNUMBER(SEARCH("สองครั้ง",C117)),ISNUMBER(SEARCH("2 ครั้ง",C117))),6,IF(OR(ISNUMBER(SEARCH("Annual",C117)),ISNUMBER(SEARCH("Yearly",C117)),ISNUMBER(SEARCH("รายปี",C117))),12,IF(OR(ISNUMBER(SEARCH("One-off",C117)),ISNUMBER(SEARCH("Once",C117)),ISNUMBER(SEARCH("ครั้งเดียว",C117))),0,-1))))))</f>
        <v>-1</v>
      </c>
      <c r="I117" s="15">
        <f>IF(ISNUMBER(E117),YEAR(E117)*12+MONTH(E117)-1,IF(AND(E117="",H117=1),0,-1))</f>
        <v>-1</v>
      </c>
      <c r="J117" s="15">
        <f>IF(H117=0,I117,IF(ISNUMBER(F117),YEAR(F117)*12+MONTH(F117)-1,999999))</f>
        <v>999999</v>
      </c>
      <c r="K117" s="15">
        <f>IF(AND(ISNUMBER(D117),H117&gt;=0,I117&gt;=0),D117,0)</f>
        <v>0</v>
      </c>
      <c r="L117" s="15">
        <f>MAX(H117,1)</f>
        <v>1</v>
      </c>
    </row>
    <row r="118">
      <c r="A118" s="8"/>
      <c r="B118" s="8"/>
      <c r="C118" s="8"/>
      <c r="D118" s="9"/>
      <c r="E118" s="10"/>
      <c r="F118" s="10"/>
      <c r="G118" s="14" t="str">
        <f>IF(COUNTA(A118:F118)=0,"",IF(A118="","⚠ Item? / ชื่อรายการ",IF(NOT(ISNUMBER(D118)),"⚠ Amount? / จำนวนเงิน",IF(H118&lt;0,"⚠ How often? / ความถี่",IF(I118&lt;0,"⚠ First due month? / เดือนแรก",IF(J118&lt;I118,"⚠ End before first / สิ้นสุดก่อนเริ่ม","✓"))))))</f>
        <v/>
      </c>
      <c r="H118" s="15">
        <f>IF(C118="",-1,IF(OR(ISNUMBER(SEARCH("Monthly",C118)),ISNUMBER(SEARCH("รายเดือน",C118))),1,IF(OR(ISNUMBER(SEARCH("Quarterly",C118)),ISNUMBER(SEARCH("ไตรมาส",C118))),3,IF(OR(ISNUMBER(SEARCH("Twice",C118)),ISNUMBER(SEARCH("สองครั้ง",C118)),ISNUMBER(SEARCH("2 ครั้ง",C118))),6,IF(OR(ISNUMBER(SEARCH("Annual",C118)),ISNUMBER(SEARCH("Yearly",C118)),ISNUMBER(SEARCH("รายปี",C118))),12,IF(OR(ISNUMBER(SEARCH("One-off",C118)),ISNUMBER(SEARCH("Once",C118)),ISNUMBER(SEARCH("ครั้งเดียว",C118))),0,-1))))))</f>
        <v>-1</v>
      </c>
      <c r="I118" s="15">
        <f>IF(ISNUMBER(E118),YEAR(E118)*12+MONTH(E118)-1,IF(AND(E118="",H118=1),0,-1))</f>
        <v>-1</v>
      </c>
      <c r="J118" s="15">
        <f>IF(H118=0,I118,IF(ISNUMBER(F118),YEAR(F118)*12+MONTH(F118)-1,999999))</f>
        <v>999999</v>
      </c>
      <c r="K118" s="15">
        <f>IF(AND(ISNUMBER(D118),H118&gt;=0,I118&gt;=0),D118,0)</f>
        <v>0</v>
      </c>
      <c r="L118" s="15">
        <f>MAX(H118,1)</f>
        <v>1</v>
      </c>
    </row>
    <row r="119">
      <c r="A119" s="8"/>
      <c r="B119" s="8"/>
      <c r="C119" s="8"/>
      <c r="D119" s="9"/>
      <c r="E119" s="10"/>
      <c r="F119" s="10"/>
      <c r="G119" s="14" t="str">
        <f>IF(COUNTA(A119:F119)=0,"",IF(A119="","⚠ Item? / ชื่อรายการ",IF(NOT(ISNUMBER(D119)),"⚠ Amount? / จำนวนเงิน",IF(H119&lt;0,"⚠ How often? / ความถี่",IF(I119&lt;0,"⚠ First due month? / เดือนแรก",IF(J119&lt;I119,"⚠ End before first / สิ้นสุดก่อนเริ่ม","✓"))))))</f>
        <v/>
      </c>
      <c r="H119" s="15">
        <f>IF(C119="",-1,IF(OR(ISNUMBER(SEARCH("Monthly",C119)),ISNUMBER(SEARCH("รายเดือน",C119))),1,IF(OR(ISNUMBER(SEARCH("Quarterly",C119)),ISNUMBER(SEARCH("ไตรมาส",C119))),3,IF(OR(ISNUMBER(SEARCH("Twice",C119)),ISNUMBER(SEARCH("สองครั้ง",C119)),ISNUMBER(SEARCH("2 ครั้ง",C119))),6,IF(OR(ISNUMBER(SEARCH("Annual",C119)),ISNUMBER(SEARCH("Yearly",C119)),ISNUMBER(SEARCH("รายปี",C119))),12,IF(OR(ISNUMBER(SEARCH("One-off",C119)),ISNUMBER(SEARCH("Once",C119)),ISNUMBER(SEARCH("ครั้งเดียว",C119))),0,-1))))))</f>
        <v>-1</v>
      </c>
      <c r="I119" s="15">
        <f>IF(ISNUMBER(E119),YEAR(E119)*12+MONTH(E119)-1,IF(AND(E119="",H119=1),0,-1))</f>
        <v>-1</v>
      </c>
      <c r="J119" s="15">
        <f>IF(H119=0,I119,IF(ISNUMBER(F119),YEAR(F119)*12+MONTH(F119)-1,999999))</f>
        <v>999999</v>
      </c>
      <c r="K119" s="15">
        <f>IF(AND(ISNUMBER(D119),H119&gt;=0,I119&gt;=0),D119,0)</f>
        <v>0</v>
      </c>
      <c r="L119" s="15">
        <f>MAX(H119,1)</f>
        <v>1</v>
      </c>
    </row>
    <row r="120">
      <c r="A120" s="8"/>
      <c r="B120" s="8"/>
      <c r="C120" s="8"/>
      <c r="D120" s="9"/>
      <c r="E120" s="10"/>
      <c r="F120" s="10"/>
      <c r="G120" s="14" t="str">
        <f>IF(COUNTA(A120:F120)=0,"",IF(A120="","⚠ Item? / ชื่อรายการ",IF(NOT(ISNUMBER(D120)),"⚠ Amount? / จำนวนเงิน",IF(H120&lt;0,"⚠ How often? / ความถี่",IF(I120&lt;0,"⚠ First due month? / เดือนแรก",IF(J120&lt;I120,"⚠ End before first / สิ้นสุดก่อนเริ่ม","✓"))))))</f>
        <v/>
      </c>
      <c r="H120" s="15">
        <f>IF(C120="",-1,IF(OR(ISNUMBER(SEARCH("Monthly",C120)),ISNUMBER(SEARCH("รายเดือน",C120))),1,IF(OR(ISNUMBER(SEARCH("Quarterly",C120)),ISNUMBER(SEARCH("ไตรมาส",C120))),3,IF(OR(ISNUMBER(SEARCH("Twice",C120)),ISNUMBER(SEARCH("สองครั้ง",C120)),ISNUMBER(SEARCH("2 ครั้ง",C120))),6,IF(OR(ISNUMBER(SEARCH("Annual",C120)),ISNUMBER(SEARCH("Yearly",C120)),ISNUMBER(SEARCH("รายปี",C120))),12,IF(OR(ISNUMBER(SEARCH("One-off",C120)),ISNUMBER(SEARCH("Once",C120)),ISNUMBER(SEARCH("ครั้งเดียว",C120))),0,-1))))))</f>
        <v>-1</v>
      </c>
      <c r="I120" s="15">
        <f>IF(ISNUMBER(E120),YEAR(E120)*12+MONTH(E120)-1,IF(AND(E120="",H120=1),0,-1))</f>
        <v>-1</v>
      </c>
      <c r="J120" s="15">
        <f>IF(H120=0,I120,IF(ISNUMBER(F120),YEAR(F120)*12+MONTH(F120)-1,999999))</f>
        <v>999999</v>
      </c>
      <c r="K120" s="15">
        <f>IF(AND(ISNUMBER(D120),H120&gt;=0,I120&gt;=0),D120,0)</f>
        <v>0</v>
      </c>
      <c r="L120" s="15">
        <f>MAX(H120,1)</f>
        <v>1</v>
      </c>
    </row>
    <row r="121">
      <c r="A121" s="8"/>
      <c r="B121" s="8"/>
      <c r="C121" s="8"/>
      <c r="D121" s="9"/>
      <c r="E121" s="10"/>
      <c r="F121" s="10"/>
      <c r="G121" s="14" t="str">
        <f>IF(COUNTA(A121:F121)=0,"",IF(A121="","⚠ Item? / ชื่อรายการ",IF(NOT(ISNUMBER(D121)),"⚠ Amount? / จำนวนเงิน",IF(H121&lt;0,"⚠ How often? / ความถี่",IF(I121&lt;0,"⚠ First due month? / เดือนแรก",IF(J121&lt;I121,"⚠ End before first / สิ้นสุดก่อนเริ่ม","✓"))))))</f>
        <v/>
      </c>
      <c r="H121" s="15">
        <f>IF(C121="",-1,IF(OR(ISNUMBER(SEARCH("Monthly",C121)),ISNUMBER(SEARCH("รายเดือน",C121))),1,IF(OR(ISNUMBER(SEARCH("Quarterly",C121)),ISNUMBER(SEARCH("ไตรมาส",C121))),3,IF(OR(ISNUMBER(SEARCH("Twice",C121)),ISNUMBER(SEARCH("สองครั้ง",C121)),ISNUMBER(SEARCH("2 ครั้ง",C121))),6,IF(OR(ISNUMBER(SEARCH("Annual",C121)),ISNUMBER(SEARCH("Yearly",C121)),ISNUMBER(SEARCH("รายปี",C121))),12,IF(OR(ISNUMBER(SEARCH("One-off",C121)),ISNUMBER(SEARCH("Once",C121)),ISNUMBER(SEARCH("ครั้งเดียว",C121))),0,-1))))))</f>
        <v>-1</v>
      </c>
      <c r="I121" s="15">
        <f>IF(ISNUMBER(E121),YEAR(E121)*12+MONTH(E121)-1,IF(AND(E121="",H121=1),0,-1))</f>
        <v>-1</v>
      </c>
      <c r="J121" s="15">
        <f>IF(H121=0,I121,IF(ISNUMBER(F121),YEAR(F121)*12+MONTH(F121)-1,999999))</f>
        <v>999999</v>
      </c>
      <c r="K121" s="15">
        <f>IF(AND(ISNUMBER(D121),H121&gt;=0,I121&gt;=0),D121,0)</f>
        <v>0</v>
      </c>
      <c r="L121" s="15">
        <f>MAX(H121,1)</f>
        <v>1</v>
      </c>
    </row>
    <row r="122">
      <c r="A122" s="8"/>
      <c r="B122" s="8"/>
      <c r="C122" s="8"/>
      <c r="D122" s="9"/>
      <c r="E122" s="10"/>
      <c r="F122" s="10"/>
      <c r="G122" s="14" t="str">
        <f>IF(COUNTA(A122:F122)=0,"",IF(A122="","⚠ Item? / ชื่อรายการ",IF(NOT(ISNUMBER(D122)),"⚠ Amount? / จำนวนเงิน",IF(H122&lt;0,"⚠ How often? / ความถี่",IF(I122&lt;0,"⚠ First due month? / เดือนแรก",IF(J122&lt;I122,"⚠ End before first / สิ้นสุดก่อนเริ่ม","✓"))))))</f>
        <v/>
      </c>
      <c r="H122" s="15">
        <f>IF(C122="",-1,IF(OR(ISNUMBER(SEARCH("Monthly",C122)),ISNUMBER(SEARCH("รายเดือน",C122))),1,IF(OR(ISNUMBER(SEARCH("Quarterly",C122)),ISNUMBER(SEARCH("ไตรมาส",C122))),3,IF(OR(ISNUMBER(SEARCH("Twice",C122)),ISNUMBER(SEARCH("สองครั้ง",C122)),ISNUMBER(SEARCH("2 ครั้ง",C122))),6,IF(OR(ISNUMBER(SEARCH("Annual",C122)),ISNUMBER(SEARCH("Yearly",C122)),ISNUMBER(SEARCH("รายปี",C122))),12,IF(OR(ISNUMBER(SEARCH("One-off",C122)),ISNUMBER(SEARCH("Once",C122)),ISNUMBER(SEARCH("ครั้งเดียว",C122))),0,-1))))))</f>
        <v>-1</v>
      </c>
      <c r="I122" s="15">
        <f>IF(ISNUMBER(E122),YEAR(E122)*12+MONTH(E122)-1,IF(AND(E122="",H122=1),0,-1))</f>
        <v>-1</v>
      </c>
      <c r="J122" s="15">
        <f>IF(H122=0,I122,IF(ISNUMBER(F122),YEAR(F122)*12+MONTH(F122)-1,999999))</f>
        <v>999999</v>
      </c>
      <c r="K122" s="15">
        <f>IF(AND(ISNUMBER(D122),H122&gt;=0,I122&gt;=0),D122,0)</f>
        <v>0</v>
      </c>
      <c r="L122" s="15">
        <f>MAX(H122,1)</f>
        <v>1</v>
      </c>
    </row>
    <row r="123">
      <c r="A123" s="8"/>
      <c r="B123" s="8"/>
      <c r="C123" s="8"/>
      <c r="D123" s="9"/>
      <c r="E123" s="10"/>
      <c r="F123" s="10"/>
      <c r="G123" s="14" t="str">
        <f>IF(COUNTA(A123:F123)=0,"",IF(A123="","⚠ Item? / ชื่อรายการ",IF(NOT(ISNUMBER(D123)),"⚠ Amount? / จำนวนเงิน",IF(H123&lt;0,"⚠ How often? / ความถี่",IF(I123&lt;0,"⚠ First due month? / เดือนแรก",IF(J123&lt;I123,"⚠ End before first / สิ้นสุดก่อนเริ่ม","✓"))))))</f>
        <v/>
      </c>
      <c r="H123" s="15">
        <f>IF(C123="",-1,IF(OR(ISNUMBER(SEARCH("Monthly",C123)),ISNUMBER(SEARCH("รายเดือน",C123))),1,IF(OR(ISNUMBER(SEARCH("Quarterly",C123)),ISNUMBER(SEARCH("ไตรมาส",C123))),3,IF(OR(ISNUMBER(SEARCH("Twice",C123)),ISNUMBER(SEARCH("สองครั้ง",C123)),ISNUMBER(SEARCH("2 ครั้ง",C123))),6,IF(OR(ISNUMBER(SEARCH("Annual",C123)),ISNUMBER(SEARCH("Yearly",C123)),ISNUMBER(SEARCH("รายปี",C123))),12,IF(OR(ISNUMBER(SEARCH("One-off",C123)),ISNUMBER(SEARCH("Once",C123)),ISNUMBER(SEARCH("ครั้งเดียว",C123))),0,-1))))))</f>
        <v>-1</v>
      </c>
      <c r="I123" s="15">
        <f>IF(ISNUMBER(E123),YEAR(E123)*12+MONTH(E123)-1,IF(AND(E123="",H123=1),0,-1))</f>
        <v>-1</v>
      </c>
      <c r="J123" s="15">
        <f>IF(H123=0,I123,IF(ISNUMBER(F123),YEAR(F123)*12+MONTH(F123)-1,999999))</f>
        <v>999999</v>
      </c>
      <c r="K123" s="15">
        <f>IF(AND(ISNUMBER(D123),H123&gt;=0,I123&gt;=0),D123,0)</f>
        <v>0</v>
      </c>
      <c r="L123" s="15">
        <f>MAX(H123,1)</f>
        <v>1</v>
      </c>
    </row>
    <row r="124">
      <c r="A124" s="8"/>
      <c r="B124" s="8"/>
      <c r="C124" s="8"/>
      <c r="D124" s="9"/>
      <c r="E124" s="10"/>
      <c r="F124" s="10"/>
      <c r="G124" s="14" t="str">
        <f>IF(COUNTA(A124:F124)=0,"",IF(A124="","⚠ Item? / ชื่อรายการ",IF(NOT(ISNUMBER(D124)),"⚠ Amount? / จำนวนเงิน",IF(H124&lt;0,"⚠ How often? / ความถี่",IF(I124&lt;0,"⚠ First due month? / เดือนแรก",IF(J124&lt;I124,"⚠ End before first / สิ้นสุดก่อนเริ่ม","✓"))))))</f>
        <v/>
      </c>
      <c r="H124" s="15">
        <f>IF(C124="",-1,IF(OR(ISNUMBER(SEARCH("Monthly",C124)),ISNUMBER(SEARCH("รายเดือน",C124))),1,IF(OR(ISNUMBER(SEARCH("Quarterly",C124)),ISNUMBER(SEARCH("ไตรมาส",C124))),3,IF(OR(ISNUMBER(SEARCH("Twice",C124)),ISNUMBER(SEARCH("สองครั้ง",C124)),ISNUMBER(SEARCH("2 ครั้ง",C124))),6,IF(OR(ISNUMBER(SEARCH("Annual",C124)),ISNUMBER(SEARCH("Yearly",C124)),ISNUMBER(SEARCH("รายปี",C124))),12,IF(OR(ISNUMBER(SEARCH("One-off",C124)),ISNUMBER(SEARCH("Once",C124)),ISNUMBER(SEARCH("ครั้งเดียว",C124))),0,-1))))))</f>
        <v>-1</v>
      </c>
      <c r="I124" s="15">
        <f>IF(ISNUMBER(E124),YEAR(E124)*12+MONTH(E124)-1,IF(AND(E124="",H124=1),0,-1))</f>
        <v>-1</v>
      </c>
      <c r="J124" s="15">
        <f>IF(H124=0,I124,IF(ISNUMBER(F124),YEAR(F124)*12+MONTH(F124)-1,999999))</f>
        <v>999999</v>
      </c>
      <c r="K124" s="15">
        <f>IF(AND(ISNUMBER(D124),H124&gt;=0,I124&gt;=0),D124,0)</f>
        <v>0</v>
      </c>
      <c r="L124" s="15">
        <f>MAX(H124,1)</f>
        <v>1</v>
      </c>
    </row>
    <row r="125">
      <c r="A125" s="8"/>
      <c r="B125" s="8"/>
      <c r="C125" s="8"/>
      <c r="D125" s="9"/>
      <c r="E125" s="10"/>
      <c r="F125" s="10"/>
      <c r="G125" s="14" t="str">
        <f>IF(COUNTA(A125:F125)=0,"",IF(A125="","⚠ Item? / ชื่อรายการ",IF(NOT(ISNUMBER(D125)),"⚠ Amount? / จำนวนเงิน",IF(H125&lt;0,"⚠ How often? / ความถี่",IF(I125&lt;0,"⚠ First due month? / เดือนแรก",IF(J125&lt;I125,"⚠ End before first / สิ้นสุดก่อนเริ่ม","✓"))))))</f>
        <v/>
      </c>
      <c r="H125" s="15">
        <f>IF(C125="",-1,IF(OR(ISNUMBER(SEARCH("Monthly",C125)),ISNUMBER(SEARCH("รายเดือน",C125))),1,IF(OR(ISNUMBER(SEARCH("Quarterly",C125)),ISNUMBER(SEARCH("ไตรมาส",C125))),3,IF(OR(ISNUMBER(SEARCH("Twice",C125)),ISNUMBER(SEARCH("สองครั้ง",C125)),ISNUMBER(SEARCH("2 ครั้ง",C125))),6,IF(OR(ISNUMBER(SEARCH("Annual",C125)),ISNUMBER(SEARCH("Yearly",C125)),ISNUMBER(SEARCH("รายปี",C125))),12,IF(OR(ISNUMBER(SEARCH("One-off",C125)),ISNUMBER(SEARCH("Once",C125)),ISNUMBER(SEARCH("ครั้งเดียว",C125))),0,-1))))))</f>
        <v>-1</v>
      </c>
      <c r="I125" s="15">
        <f>IF(ISNUMBER(E125),YEAR(E125)*12+MONTH(E125)-1,IF(AND(E125="",H125=1),0,-1))</f>
        <v>-1</v>
      </c>
      <c r="J125" s="15">
        <f>IF(H125=0,I125,IF(ISNUMBER(F125),YEAR(F125)*12+MONTH(F125)-1,999999))</f>
        <v>999999</v>
      </c>
      <c r="K125" s="15">
        <f>IF(AND(ISNUMBER(D125),H125&gt;=0,I125&gt;=0),D125,0)</f>
        <v>0</v>
      </c>
      <c r="L125" s="15">
        <f>MAX(H125,1)</f>
        <v>1</v>
      </c>
    </row>
    <row r="126">
      <c r="A126" s="8"/>
      <c r="B126" s="8"/>
      <c r="C126" s="8"/>
      <c r="D126" s="9"/>
      <c r="E126" s="10"/>
      <c r="F126" s="10"/>
      <c r="G126" s="14" t="str">
        <f>IF(COUNTA(A126:F126)=0,"",IF(A126="","⚠ Item? / ชื่อรายการ",IF(NOT(ISNUMBER(D126)),"⚠ Amount? / จำนวนเงิน",IF(H126&lt;0,"⚠ How often? / ความถี่",IF(I126&lt;0,"⚠ First due month? / เดือนแรก",IF(J126&lt;I126,"⚠ End before first / สิ้นสุดก่อนเริ่ม","✓"))))))</f>
        <v/>
      </c>
      <c r="H126" s="15">
        <f>IF(C126="",-1,IF(OR(ISNUMBER(SEARCH("Monthly",C126)),ISNUMBER(SEARCH("รายเดือน",C126))),1,IF(OR(ISNUMBER(SEARCH("Quarterly",C126)),ISNUMBER(SEARCH("ไตรมาส",C126))),3,IF(OR(ISNUMBER(SEARCH("Twice",C126)),ISNUMBER(SEARCH("สองครั้ง",C126)),ISNUMBER(SEARCH("2 ครั้ง",C126))),6,IF(OR(ISNUMBER(SEARCH("Annual",C126)),ISNUMBER(SEARCH("Yearly",C126)),ISNUMBER(SEARCH("รายปี",C126))),12,IF(OR(ISNUMBER(SEARCH("One-off",C126)),ISNUMBER(SEARCH("Once",C126)),ISNUMBER(SEARCH("ครั้งเดียว",C126))),0,-1))))))</f>
        <v>-1</v>
      </c>
      <c r="I126" s="15">
        <f>IF(ISNUMBER(E126),YEAR(E126)*12+MONTH(E126)-1,IF(AND(E126="",H126=1),0,-1))</f>
        <v>-1</v>
      </c>
      <c r="J126" s="15">
        <f>IF(H126=0,I126,IF(ISNUMBER(F126),YEAR(F126)*12+MONTH(F126)-1,999999))</f>
        <v>999999</v>
      </c>
      <c r="K126" s="15">
        <f>IF(AND(ISNUMBER(D126),H126&gt;=0,I126&gt;=0),D126,0)</f>
        <v>0</v>
      </c>
      <c r="L126" s="15">
        <f>MAX(H126,1)</f>
        <v>1</v>
      </c>
    </row>
    <row r="127">
      <c r="A127" s="8"/>
      <c r="B127" s="8"/>
      <c r="C127" s="8"/>
      <c r="D127" s="9"/>
      <c r="E127" s="10"/>
      <c r="F127" s="10"/>
      <c r="G127" s="14" t="str">
        <f>IF(COUNTA(A127:F127)=0,"",IF(A127="","⚠ Item? / ชื่อรายการ",IF(NOT(ISNUMBER(D127)),"⚠ Amount? / จำนวนเงิน",IF(H127&lt;0,"⚠ How often? / ความถี่",IF(I127&lt;0,"⚠ First due month? / เดือนแรก",IF(J127&lt;I127,"⚠ End before first / สิ้นสุดก่อนเริ่ม","✓"))))))</f>
        <v/>
      </c>
      <c r="H127" s="15">
        <f>IF(C127="",-1,IF(OR(ISNUMBER(SEARCH("Monthly",C127)),ISNUMBER(SEARCH("รายเดือน",C127))),1,IF(OR(ISNUMBER(SEARCH("Quarterly",C127)),ISNUMBER(SEARCH("ไตรมาส",C127))),3,IF(OR(ISNUMBER(SEARCH("Twice",C127)),ISNUMBER(SEARCH("สองครั้ง",C127)),ISNUMBER(SEARCH("2 ครั้ง",C127))),6,IF(OR(ISNUMBER(SEARCH("Annual",C127)),ISNUMBER(SEARCH("Yearly",C127)),ISNUMBER(SEARCH("รายปี",C127))),12,IF(OR(ISNUMBER(SEARCH("One-off",C127)),ISNUMBER(SEARCH("Once",C127)),ISNUMBER(SEARCH("ครั้งเดียว",C127))),0,-1))))))</f>
        <v>-1</v>
      </c>
      <c r="I127" s="15">
        <f>IF(ISNUMBER(E127),YEAR(E127)*12+MONTH(E127)-1,IF(AND(E127="",H127=1),0,-1))</f>
        <v>-1</v>
      </c>
      <c r="J127" s="15">
        <f>IF(H127=0,I127,IF(ISNUMBER(F127),YEAR(F127)*12+MONTH(F127)-1,999999))</f>
        <v>999999</v>
      </c>
      <c r="K127" s="15">
        <f>IF(AND(ISNUMBER(D127),H127&gt;=0,I127&gt;=0),D127,0)</f>
        <v>0</v>
      </c>
      <c r="L127" s="15">
        <f>MAX(H127,1)</f>
        <v>1</v>
      </c>
    </row>
    <row r="128">
      <c r="A128" s="8"/>
      <c r="B128" s="8"/>
      <c r="C128" s="8"/>
      <c r="D128" s="9"/>
      <c r="E128" s="10"/>
      <c r="F128" s="10"/>
      <c r="G128" s="14" t="str">
        <f>IF(COUNTA(A128:F128)=0,"",IF(A128="","⚠ Item? / ชื่อรายการ",IF(NOT(ISNUMBER(D128)),"⚠ Amount? / จำนวนเงิน",IF(H128&lt;0,"⚠ How often? / ความถี่",IF(I128&lt;0,"⚠ First due month? / เดือนแรก",IF(J128&lt;I128,"⚠ End before first / สิ้นสุดก่อนเริ่ม","✓"))))))</f>
        <v/>
      </c>
      <c r="H128" s="15">
        <f>IF(C128="",-1,IF(OR(ISNUMBER(SEARCH("Monthly",C128)),ISNUMBER(SEARCH("รายเดือน",C128))),1,IF(OR(ISNUMBER(SEARCH("Quarterly",C128)),ISNUMBER(SEARCH("ไตรมาส",C128))),3,IF(OR(ISNUMBER(SEARCH("Twice",C128)),ISNUMBER(SEARCH("สองครั้ง",C128)),ISNUMBER(SEARCH("2 ครั้ง",C128))),6,IF(OR(ISNUMBER(SEARCH("Annual",C128)),ISNUMBER(SEARCH("Yearly",C128)),ISNUMBER(SEARCH("รายปี",C128))),12,IF(OR(ISNUMBER(SEARCH("One-off",C128)),ISNUMBER(SEARCH("Once",C128)),ISNUMBER(SEARCH("ครั้งเดียว",C128))),0,-1))))))</f>
        <v>-1</v>
      </c>
      <c r="I128" s="15">
        <f>IF(ISNUMBER(E128),YEAR(E128)*12+MONTH(E128)-1,IF(AND(E128="",H128=1),0,-1))</f>
        <v>-1</v>
      </c>
      <c r="J128" s="15">
        <f>IF(H128=0,I128,IF(ISNUMBER(F128),YEAR(F128)*12+MONTH(F128)-1,999999))</f>
        <v>999999</v>
      </c>
      <c r="K128" s="15">
        <f>IF(AND(ISNUMBER(D128),H128&gt;=0,I128&gt;=0),D128,0)</f>
        <v>0</v>
      </c>
      <c r="L128" s="15">
        <f>MAX(H128,1)</f>
        <v>1</v>
      </c>
    </row>
    <row r="129">
      <c r="A129" s="8"/>
      <c r="B129" s="8"/>
      <c r="C129" s="8"/>
      <c r="D129" s="9"/>
      <c r="E129" s="10"/>
      <c r="F129" s="10"/>
      <c r="G129" s="14" t="str">
        <f>IF(COUNTA(A129:F129)=0,"",IF(A129="","⚠ Item? / ชื่อรายการ",IF(NOT(ISNUMBER(D129)),"⚠ Amount? / จำนวนเงิน",IF(H129&lt;0,"⚠ How often? / ความถี่",IF(I129&lt;0,"⚠ First due month? / เดือนแรก",IF(J129&lt;I129,"⚠ End before first / สิ้นสุดก่อนเริ่ม","✓"))))))</f>
        <v/>
      </c>
      <c r="H129" s="15">
        <f>IF(C129="",-1,IF(OR(ISNUMBER(SEARCH("Monthly",C129)),ISNUMBER(SEARCH("รายเดือน",C129))),1,IF(OR(ISNUMBER(SEARCH("Quarterly",C129)),ISNUMBER(SEARCH("ไตรมาส",C129))),3,IF(OR(ISNUMBER(SEARCH("Twice",C129)),ISNUMBER(SEARCH("สองครั้ง",C129)),ISNUMBER(SEARCH("2 ครั้ง",C129))),6,IF(OR(ISNUMBER(SEARCH("Annual",C129)),ISNUMBER(SEARCH("Yearly",C129)),ISNUMBER(SEARCH("รายปี",C129))),12,IF(OR(ISNUMBER(SEARCH("One-off",C129)),ISNUMBER(SEARCH("Once",C129)),ISNUMBER(SEARCH("ครั้งเดียว",C129))),0,-1))))))</f>
        <v>-1</v>
      </c>
      <c r="I129" s="15">
        <f>IF(ISNUMBER(E129),YEAR(E129)*12+MONTH(E129)-1,IF(AND(E129="",H129=1),0,-1))</f>
        <v>-1</v>
      </c>
      <c r="J129" s="15">
        <f>IF(H129=0,I129,IF(ISNUMBER(F129),YEAR(F129)*12+MONTH(F129)-1,999999))</f>
        <v>999999</v>
      </c>
      <c r="K129" s="15">
        <f>IF(AND(ISNUMBER(D129),H129&gt;=0,I129&gt;=0),D129,0)</f>
        <v>0</v>
      </c>
      <c r="L129" s="15">
        <f>MAX(H129,1)</f>
        <v>1</v>
      </c>
    </row>
    <row r="130">
      <c r="A130" s="8"/>
      <c r="B130" s="8"/>
      <c r="C130" s="8"/>
      <c r="D130" s="9"/>
      <c r="E130" s="10"/>
      <c r="F130" s="10"/>
      <c r="G130" s="14" t="str">
        <f>IF(COUNTA(A130:F130)=0,"",IF(A130="","⚠ Item? / ชื่อรายการ",IF(NOT(ISNUMBER(D130)),"⚠ Amount? / จำนวนเงิน",IF(H130&lt;0,"⚠ How often? / ความถี่",IF(I130&lt;0,"⚠ First due month? / เดือนแรก",IF(J130&lt;I130,"⚠ End before first / สิ้นสุดก่อนเริ่ม","✓"))))))</f>
        <v/>
      </c>
      <c r="H130" s="15">
        <f>IF(C130="",-1,IF(OR(ISNUMBER(SEARCH("Monthly",C130)),ISNUMBER(SEARCH("รายเดือน",C130))),1,IF(OR(ISNUMBER(SEARCH("Quarterly",C130)),ISNUMBER(SEARCH("ไตรมาส",C130))),3,IF(OR(ISNUMBER(SEARCH("Twice",C130)),ISNUMBER(SEARCH("สองครั้ง",C130)),ISNUMBER(SEARCH("2 ครั้ง",C130))),6,IF(OR(ISNUMBER(SEARCH("Annual",C130)),ISNUMBER(SEARCH("Yearly",C130)),ISNUMBER(SEARCH("รายปี",C130))),12,IF(OR(ISNUMBER(SEARCH("One-off",C130)),ISNUMBER(SEARCH("Once",C130)),ISNUMBER(SEARCH("ครั้งเดียว",C130))),0,-1))))))</f>
        <v>-1</v>
      </c>
      <c r="I130" s="15">
        <f>IF(ISNUMBER(E130),YEAR(E130)*12+MONTH(E130)-1,IF(AND(E130="",H130=1),0,-1))</f>
        <v>-1</v>
      </c>
      <c r="J130" s="15">
        <f>IF(H130=0,I130,IF(ISNUMBER(F130),YEAR(F130)*12+MONTH(F130)-1,999999))</f>
        <v>999999</v>
      </c>
      <c r="K130" s="15">
        <f>IF(AND(ISNUMBER(D130),H130&gt;=0,I130&gt;=0),D130,0)</f>
        <v>0</v>
      </c>
      <c r="L130" s="15">
        <f>MAX(H130,1)</f>
        <v>1</v>
      </c>
    </row>
    <row r="131">
      <c r="A131" s="8"/>
      <c r="B131" s="8"/>
      <c r="C131" s="8"/>
      <c r="D131" s="9"/>
      <c r="E131" s="10"/>
      <c r="F131" s="10"/>
      <c r="G131" s="14" t="str">
        <f>IF(COUNTA(A131:F131)=0,"",IF(A131="","⚠ Item? / ชื่อรายการ",IF(NOT(ISNUMBER(D131)),"⚠ Amount? / จำนวนเงิน",IF(H131&lt;0,"⚠ How often? / ความถี่",IF(I131&lt;0,"⚠ First due month? / เดือนแรก",IF(J131&lt;I131,"⚠ End before first / สิ้นสุดก่อนเริ่ม","✓"))))))</f>
        <v/>
      </c>
      <c r="H131" s="15">
        <f>IF(C131="",-1,IF(OR(ISNUMBER(SEARCH("Monthly",C131)),ISNUMBER(SEARCH("รายเดือน",C131))),1,IF(OR(ISNUMBER(SEARCH("Quarterly",C131)),ISNUMBER(SEARCH("ไตรมาส",C131))),3,IF(OR(ISNUMBER(SEARCH("Twice",C131)),ISNUMBER(SEARCH("สองครั้ง",C131)),ISNUMBER(SEARCH("2 ครั้ง",C131))),6,IF(OR(ISNUMBER(SEARCH("Annual",C131)),ISNUMBER(SEARCH("Yearly",C131)),ISNUMBER(SEARCH("รายปี",C131))),12,IF(OR(ISNUMBER(SEARCH("One-off",C131)),ISNUMBER(SEARCH("Once",C131)),ISNUMBER(SEARCH("ครั้งเดียว",C131))),0,-1))))))</f>
        <v>-1</v>
      </c>
      <c r="I131" s="15">
        <f>IF(ISNUMBER(E131),YEAR(E131)*12+MONTH(E131)-1,IF(AND(E131="",H131=1),0,-1))</f>
        <v>-1</v>
      </c>
      <c r="J131" s="15">
        <f>IF(H131=0,I131,IF(ISNUMBER(F131),YEAR(F131)*12+MONTH(F131)-1,999999))</f>
        <v>999999</v>
      </c>
      <c r="K131" s="15">
        <f>IF(AND(ISNUMBER(D131),H131&gt;=0,I131&gt;=0),D131,0)</f>
        <v>0</v>
      </c>
      <c r="L131" s="15">
        <f>MAX(H131,1)</f>
        <v>1</v>
      </c>
    </row>
    <row r="132">
      <c r="A132" s="8"/>
      <c r="B132" s="8"/>
      <c r="C132" s="8"/>
      <c r="D132" s="9"/>
      <c r="E132" s="10"/>
      <c r="F132" s="10"/>
      <c r="G132" s="14" t="str">
        <f>IF(COUNTA(A132:F132)=0,"",IF(A132="","⚠ Item? / ชื่อรายการ",IF(NOT(ISNUMBER(D132)),"⚠ Amount? / จำนวนเงิน",IF(H132&lt;0,"⚠ How often? / ความถี่",IF(I132&lt;0,"⚠ First due month? / เดือนแรก",IF(J132&lt;I132,"⚠ End before first / สิ้นสุดก่อนเริ่ม","✓"))))))</f>
        <v/>
      </c>
      <c r="H132" s="15">
        <f>IF(C132="",-1,IF(OR(ISNUMBER(SEARCH("Monthly",C132)),ISNUMBER(SEARCH("รายเดือน",C132))),1,IF(OR(ISNUMBER(SEARCH("Quarterly",C132)),ISNUMBER(SEARCH("ไตรมาส",C132))),3,IF(OR(ISNUMBER(SEARCH("Twice",C132)),ISNUMBER(SEARCH("สองครั้ง",C132)),ISNUMBER(SEARCH("2 ครั้ง",C132))),6,IF(OR(ISNUMBER(SEARCH("Annual",C132)),ISNUMBER(SEARCH("Yearly",C132)),ISNUMBER(SEARCH("รายปี",C132))),12,IF(OR(ISNUMBER(SEARCH("One-off",C132)),ISNUMBER(SEARCH("Once",C132)),ISNUMBER(SEARCH("ครั้งเดียว",C132))),0,-1))))))</f>
        <v>-1</v>
      </c>
      <c r="I132" s="15">
        <f>IF(ISNUMBER(E132),YEAR(E132)*12+MONTH(E132)-1,IF(AND(E132="",H132=1),0,-1))</f>
        <v>-1</v>
      </c>
      <c r="J132" s="15">
        <f>IF(H132=0,I132,IF(ISNUMBER(F132),YEAR(F132)*12+MONTH(F132)-1,999999))</f>
        <v>999999</v>
      </c>
      <c r="K132" s="15">
        <f>IF(AND(ISNUMBER(D132),H132&gt;=0,I132&gt;=0),D132,0)</f>
        <v>0</v>
      </c>
      <c r="L132" s="15">
        <f>MAX(H132,1)</f>
        <v>1</v>
      </c>
    </row>
    <row r="133">
      <c r="A133" s="8"/>
      <c r="B133" s="8"/>
      <c r="C133" s="8"/>
      <c r="D133" s="9"/>
      <c r="E133" s="10"/>
      <c r="F133" s="10"/>
      <c r="G133" s="14" t="str">
        <f>IF(COUNTA(A133:F133)=0,"",IF(A133="","⚠ Item? / ชื่อรายการ",IF(NOT(ISNUMBER(D133)),"⚠ Amount? / จำนวนเงิน",IF(H133&lt;0,"⚠ How often? / ความถี่",IF(I133&lt;0,"⚠ First due month? / เดือนแรก",IF(J133&lt;I133,"⚠ End before first / สิ้นสุดก่อนเริ่ม","✓"))))))</f>
        <v/>
      </c>
      <c r="H133" s="15">
        <f>IF(C133="",-1,IF(OR(ISNUMBER(SEARCH("Monthly",C133)),ISNUMBER(SEARCH("รายเดือน",C133))),1,IF(OR(ISNUMBER(SEARCH("Quarterly",C133)),ISNUMBER(SEARCH("ไตรมาส",C133))),3,IF(OR(ISNUMBER(SEARCH("Twice",C133)),ISNUMBER(SEARCH("สองครั้ง",C133)),ISNUMBER(SEARCH("2 ครั้ง",C133))),6,IF(OR(ISNUMBER(SEARCH("Annual",C133)),ISNUMBER(SEARCH("Yearly",C133)),ISNUMBER(SEARCH("รายปี",C133))),12,IF(OR(ISNUMBER(SEARCH("One-off",C133)),ISNUMBER(SEARCH("Once",C133)),ISNUMBER(SEARCH("ครั้งเดียว",C133))),0,-1))))))</f>
        <v>-1</v>
      </c>
      <c r="I133" s="15">
        <f>IF(ISNUMBER(E133),YEAR(E133)*12+MONTH(E133)-1,IF(AND(E133="",H133=1),0,-1))</f>
        <v>-1</v>
      </c>
      <c r="J133" s="15">
        <f>IF(H133=0,I133,IF(ISNUMBER(F133),YEAR(F133)*12+MONTH(F133)-1,999999))</f>
        <v>999999</v>
      </c>
      <c r="K133" s="15">
        <f>IF(AND(ISNUMBER(D133),H133&gt;=0,I133&gt;=0),D133,0)</f>
        <v>0</v>
      </c>
      <c r="L133" s="15">
        <f>MAX(H133,1)</f>
        <v>1</v>
      </c>
    </row>
    <row r="134">
      <c r="A134" s="8"/>
      <c r="B134" s="8"/>
      <c r="C134" s="8"/>
      <c r="D134" s="9"/>
      <c r="E134" s="10"/>
      <c r="F134" s="10"/>
      <c r="G134" s="14" t="str">
        <f>IF(COUNTA(A134:F134)=0,"",IF(A134="","⚠ Item? / ชื่อรายการ",IF(NOT(ISNUMBER(D134)),"⚠ Amount? / จำนวนเงิน",IF(H134&lt;0,"⚠ How often? / ความถี่",IF(I134&lt;0,"⚠ First due month? / เดือนแรก",IF(J134&lt;I134,"⚠ End before first / สิ้นสุดก่อนเริ่ม","✓"))))))</f>
        <v/>
      </c>
      <c r="H134" s="15">
        <f>IF(C134="",-1,IF(OR(ISNUMBER(SEARCH("Monthly",C134)),ISNUMBER(SEARCH("รายเดือน",C134))),1,IF(OR(ISNUMBER(SEARCH("Quarterly",C134)),ISNUMBER(SEARCH("ไตรมาส",C134))),3,IF(OR(ISNUMBER(SEARCH("Twice",C134)),ISNUMBER(SEARCH("สองครั้ง",C134)),ISNUMBER(SEARCH("2 ครั้ง",C134))),6,IF(OR(ISNUMBER(SEARCH("Annual",C134)),ISNUMBER(SEARCH("Yearly",C134)),ISNUMBER(SEARCH("รายปี",C134))),12,IF(OR(ISNUMBER(SEARCH("One-off",C134)),ISNUMBER(SEARCH("Once",C134)),ISNUMBER(SEARCH("ครั้งเดียว",C134))),0,-1))))))</f>
        <v>-1</v>
      </c>
      <c r="I134" s="15">
        <f>IF(ISNUMBER(E134),YEAR(E134)*12+MONTH(E134)-1,IF(AND(E134="",H134=1),0,-1))</f>
        <v>-1</v>
      </c>
      <c r="J134" s="15">
        <f>IF(H134=0,I134,IF(ISNUMBER(F134),YEAR(F134)*12+MONTH(F134)-1,999999))</f>
        <v>999999</v>
      </c>
      <c r="K134" s="15">
        <f>IF(AND(ISNUMBER(D134),H134&gt;=0,I134&gt;=0),D134,0)</f>
        <v>0</v>
      </c>
      <c r="L134" s="15">
        <f>MAX(H134,1)</f>
        <v>1</v>
      </c>
    </row>
    <row r="135">
      <c r="A135" s="8"/>
      <c r="B135" s="8"/>
      <c r="C135" s="8"/>
      <c r="D135" s="9"/>
      <c r="E135" s="10"/>
      <c r="F135" s="10"/>
      <c r="G135" s="14" t="str">
        <f>IF(COUNTA(A135:F135)=0,"",IF(A135="","⚠ Item? / ชื่อรายการ",IF(NOT(ISNUMBER(D135)),"⚠ Amount? / จำนวนเงิน",IF(H135&lt;0,"⚠ How often? / ความถี่",IF(I135&lt;0,"⚠ First due month? / เดือนแรก",IF(J135&lt;I135,"⚠ End before first / สิ้นสุดก่อนเริ่ม","✓"))))))</f>
        <v/>
      </c>
      <c r="H135" s="15">
        <f>IF(C135="",-1,IF(OR(ISNUMBER(SEARCH("Monthly",C135)),ISNUMBER(SEARCH("รายเดือน",C135))),1,IF(OR(ISNUMBER(SEARCH("Quarterly",C135)),ISNUMBER(SEARCH("ไตรมาส",C135))),3,IF(OR(ISNUMBER(SEARCH("Twice",C135)),ISNUMBER(SEARCH("สองครั้ง",C135)),ISNUMBER(SEARCH("2 ครั้ง",C135))),6,IF(OR(ISNUMBER(SEARCH("Annual",C135)),ISNUMBER(SEARCH("Yearly",C135)),ISNUMBER(SEARCH("รายปี",C135))),12,IF(OR(ISNUMBER(SEARCH("One-off",C135)),ISNUMBER(SEARCH("Once",C135)),ISNUMBER(SEARCH("ครั้งเดียว",C135))),0,-1))))))</f>
        <v>-1</v>
      </c>
      <c r="I135" s="15">
        <f>IF(ISNUMBER(E135),YEAR(E135)*12+MONTH(E135)-1,IF(AND(E135="",H135=1),0,-1))</f>
        <v>-1</v>
      </c>
      <c r="J135" s="15">
        <f>IF(H135=0,I135,IF(ISNUMBER(F135),YEAR(F135)*12+MONTH(F135)-1,999999))</f>
        <v>999999</v>
      </c>
      <c r="K135" s="15">
        <f>IF(AND(ISNUMBER(D135),H135&gt;=0,I135&gt;=0),D135,0)</f>
        <v>0</v>
      </c>
      <c r="L135" s="15">
        <f>MAX(H135,1)</f>
        <v>1</v>
      </c>
    </row>
    <row r="136">
      <c r="A136" s="8"/>
      <c r="B136" s="8"/>
      <c r="C136" s="8"/>
      <c r="D136" s="9"/>
      <c r="E136" s="10"/>
      <c r="F136" s="10"/>
      <c r="G136" s="14" t="str">
        <f>IF(COUNTA(A136:F136)=0,"",IF(A136="","⚠ Item? / ชื่อรายการ",IF(NOT(ISNUMBER(D136)),"⚠ Amount? / จำนวนเงิน",IF(H136&lt;0,"⚠ How often? / ความถี่",IF(I136&lt;0,"⚠ First due month? / เดือนแรก",IF(J136&lt;I136,"⚠ End before first / สิ้นสุดก่อนเริ่ม","✓"))))))</f>
        <v/>
      </c>
      <c r="H136" s="15">
        <f>IF(C136="",-1,IF(OR(ISNUMBER(SEARCH("Monthly",C136)),ISNUMBER(SEARCH("รายเดือน",C136))),1,IF(OR(ISNUMBER(SEARCH("Quarterly",C136)),ISNUMBER(SEARCH("ไตรมาส",C136))),3,IF(OR(ISNUMBER(SEARCH("Twice",C136)),ISNUMBER(SEARCH("สองครั้ง",C136)),ISNUMBER(SEARCH("2 ครั้ง",C136))),6,IF(OR(ISNUMBER(SEARCH("Annual",C136)),ISNUMBER(SEARCH("Yearly",C136)),ISNUMBER(SEARCH("รายปี",C136))),12,IF(OR(ISNUMBER(SEARCH("One-off",C136)),ISNUMBER(SEARCH("Once",C136)),ISNUMBER(SEARCH("ครั้งเดียว",C136))),0,-1))))))</f>
        <v>-1</v>
      </c>
      <c r="I136" s="15">
        <f>IF(ISNUMBER(E136),YEAR(E136)*12+MONTH(E136)-1,IF(AND(E136="",H136=1),0,-1))</f>
        <v>-1</v>
      </c>
      <c r="J136" s="15">
        <f>IF(H136=0,I136,IF(ISNUMBER(F136),YEAR(F136)*12+MONTH(F136)-1,999999))</f>
        <v>999999</v>
      </c>
      <c r="K136" s="15">
        <f>IF(AND(ISNUMBER(D136),H136&gt;=0,I136&gt;=0),D136,0)</f>
        <v>0</v>
      </c>
      <c r="L136" s="15">
        <f>MAX(H136,1)</f>
        <v>1</v>
      </c>
    </row>
    <row r="137">
      <c r="A137" s="8"/>
      <c r="B137" s="8"/>
      <c r="C137" s="8"/>
      <c r="D137" s="9"/>
      <c r="E137" s="10"/>
      <c r="F137" s="10"/>
      <c r="G137" s="14" t="str">
        <f>IF(COUNTA(A137:F137)=0,"",IF(A137="","⚠ Item? / ชื่อรายการ",IF(NOT(ISNUMBER(D137)),"⚠ Amount? / จำนวนเงิน",IF(H137&lt;0,"⚠ How often? / ความถี่",IF(I137&lt;0,"⚠ First due month? / เดือนแรก",IF(J137&lt;I137,"⚠ End before first / สิ้นสุดก่อนเริ่ม","✓"))))))</f>
        <v/>
      </c>
      <c r="H137" s="15">
        <f>IF(C137="",-1,IF(OR(ISNUMBER(SEARCH("Monthly",C137)),ISNUMBER(SEARCH("รายเดือน",C137))),1,IF(OR(ISNUMBER(SEARCH("Quarterly",C137)),ISNUMBER(SEARCH("ไตรมาส",C137))),3,IF(OR(ISNUMBER(SEARCH("Twice",C137)),ISNUMBER(SEARCH("สองครั้ง",C137)),ISNUMBER(SEARCH("2 ครั้ง",C137))),6,IF(OR(ISNUMBER(SEARCH("Annual",C137)),ISNUMBER(SEARCH("Yearly",C137)),ISNUMBER(SEARCH("รายปี",C137))),12,IF(OR(ISNUMBER(SEARCH("One-off",C137)),ISNUMBER(SEARCH("Once",C137)),ISNUMBER(SEARCH("ครั้งเดียว",C137))),0,-1))))))</f>
        <v>-1</v>
      </c>
      <c r="I137" s="15">
        <f>IF(ISNUMBER(E137),YEAR(E137)*12+MONTH(E137)-1,IF(AND(E137="",H137=1),0,-1))</f>
        <v>-1</v>
      </c>
      <c r="J137" s="15">
        <f>IF(H137=0,I137,IF(ISNUMBER(F137),YEAR(F137)*12+MONTH(F137)-1,999999))</f>
        <v>999999</v>
      </c>
      <c r="K137" s="15">
        <f>IF(AND(ISNUMBER(D137),H137&gt;=0,I137&gt;=0),D137,0)</f>
        <v>0</v>
      </c>
      <c r="L137" s="15">
        <f>MAX(H137,1)</f>
        <v>1</v>
      </c>
    </row>
    <row r="138">
      <c r="A138" s="8"/>
      <c r="B138" s="8"/>
      <c r="C138" s="8"/>
      <c r="D138" s="9"/>
      <c r="E138" s="10"/>
      <c r="F138" s="10"/>
      <c r="G138" s="14" t="str">
        <f>IF(COUNTA(A138:F138)=0,"",IF(A138="","⚠ Item? / ชื่อรายการ",IF(NOT(ISNUMBER(D138)),"⚠ Amount? / จำนวนเงิน",IF(H138&lt;0,"⚠ How often? / ความถี่",IF(I138&lt;0,"⚠ First due month? / เดือนแรก",IF(J138&lt;I138,"⚠ End before first / สิ้นสุดก่อนเริ่ม","✓"))))))</f>
        <v/>
      </c>
      <c r="H138" s="15">
        <f>IF(C138="",-1,IF(OR(ISNUMBER(SEARCH("Monthly",C138)),ISNUMBER(SEARCH("รายเดือน",C138))),1,IF(OR(ISNUMBER(SEARCH("Quarterly",C138)),ISNUMBER(SEARCH("ไตรมาส",C138))),3,IF(OR(ISNUMBER(SEARCH("Twice",C138)),ISNUMBER(SEARCH("สองครั้ง",C138)),ISNUMBER(SEARCH("2 ครั้ง",C138))),6,IF(OR(ISNUMBER(SEARCH("Annual",C138)),ISNUMBER(SEARCH("Yearly",C138)),ISNUMBER(SEARCH("รายปี",C138))),12,IF(OR(ISNUMBER(SEARCH("One-off",C138)),ISNUMBER(SEARCH("Once",C138)),ISNUMBER(SEARCH("ครั้งเดียว",C138))),0,-1))))))</f>
        <v>-1</v>
      </c>
      <c r="I138" s="15">
        <f>IF(ISNUMBER(E138),YEAR(E138)*12+MONTH(E138)-1,IF(AND(E138="",H138=1),0,-1))</f>
        <v>-1</v>
      </c>
      <c r="J138" s="15">
        <f>IF(H138=0,I138,IF(ISNUMBER(F138),YEAR(F138)*12+MONTH(F138)-1,999999))</f>
        <v>999999</v>
      </c>
      <c r="K138" s="15">
        <f>IF(AND(ISNUMBER(D138),H138&gt;=0,I138&gt;=0),D138,0)</f>
        <v>0</v>
      </c>
      <c r="L138" s="15">
        <f>MAX(H138,1)</f>
        <v>1</v>
      </c>
    </row>
    <row r="139">
      <c r="A139" s="8"/>
      <c r="B139" s="8"/>
      <c r="C139" s="8"/>
      <c r="D139" s="9"/>
      <c r="E139" s="10"/>
      <c r="F139" s="10"/>
      <c r="G139" s="14" t="str">
        <f>IF(COUNTA(A139:F139)=0,"",IF(A139="","⚠ Item? / ชื่อรายการ",IF(NOT(ISNUMBER(D139)),"⚠ Amount? / จำนวนเงิน",IF(H139&lt;0,"⚠ How often? / ความถี่",IF(I139&lt;0,"⚠ First due month? / เดือนแรก",IF(J139&lt;I139,"⚠ End before first / สิ้นสุดก่อนเริ่ม","✓"))))))</f>
        <v/>
      </c>
      <c r="H139" s="15">
        <f>IF(C139="",-1,IF(OR(ISNUMBER(SEARCH("Monthly",C139)),ISNUMBER(SEARCH("รายเดือน",C139))),1,IF(OR(ISNUMBER(SEARCH("Quarterly",C139)),ISNUMBER(SEARCH("ไตรมาส",C139))),3,IF(OR(ISNUMBER(SEARCH("Twice",C139)),ISNUMBER(SEARCH("สองครั้ง",C139)),ISNUMBER(SEARCH("2 ครั้ง",C139))),6,IF(OR(ISNUMBER(SEARCH("Annual",C139)),ISNUMBER(SEARCH("Yearly",C139)),ISNUMBER(SEARCH("รายปี",C139))),12,IF(OR(ISNUMBER(SEARCH("One-off",C139)),ISNUMBER(SEARCH("Once",C139)),ISNUMBER(SEARCH("ครั้งเดียว",C139))),0,-1))))))</f>
        <v>-1</v>
      </c>
      <c r="I139" s="15">
        <f>IF(ISNUMBER(E139),YEAR(E139)*12+MONTH(E139)-1,IF(AND(E139="",H139=1),0,-1))</f>
        <v>-1</v>
      </c>
      <c r="J139" s="15">
        <f>IF(H139=0,I139,IF(ISNUMBER(F139),YEAR(F139)*12+MONTH(F139)-1,999999))</f>
        <v>999999</v>
      </c>
      <c r="K139" s="15">
        <f>IF(AND(ISNUMBER(D139),H139&gt;=0,I139&gt;=0),D139,0)</f>
        <v>0</v>
      </c>
      <c r="L139" s="15">
        <f>MAX(H139,1)</f>
        <v>1</v>
      </c>
    </row>
    <row r="140">
      <c r="A140" s="8"/>
      <c r="B140" s="8"/>
      <c r="C140" s="8"/>
      <c r="D140" s="9"/>
      <c r="E140" s="10"/>
      <c r="F140" s="10"/>
      <c r="G140" s="14" t="str">
        <f>IF(COUNTA(A140:F140)=0,"",IF(A140="","⚠ Item? / ชื่อรายการ",IF(NOT(ISNUMBER(D140)),"⚠ Amount? / จำนวนเงิน",IF(H140&lt;0,"⚠ How often? / ความถี่",IF(I140&lt;0,"⚠ First due month? / เดือนแรก",IF(J140&lt;I140,"⚠ End before first / สิ้นสุดก่อนเริ่ม","✓"))))))</f>
        <v/>
      </c>
      <c r="H140" s="15">
        <f>IF(C140="",-1,IF(OR(ISNUMBER(SEARCH("Monthly",C140)),ISNUMBER(SEARCH("รายเดือน",C140))),1,IF(OR(ISNUMBER(SEARCH("Quarterly",C140)),ISNUMBER(SEARCH("ไตรมาส",C140))),3,IF(OR(ISNUMBER(SEARCH("Twice",C140)),ISNUMBER(SEARCH("สองครั้ง",C140)),ISNUMBER(SEARCH("2 ครั้ง",C140))),6,IF(OR(ISNUMBER(SEARCH("Annual",C140)),ISNUMBER(SEARCH("Yearly",C140)),ISNUMBER(SEARCH("รายปี",C140))),12,IF(OR(ISNUMBER(SEARCH("One-off",C140)),ISNUMBER(SEARCH("Once",C140)),ISNUMBER(SEARCH("ครั้งเดียว",C140))),0,-1))))))</f>
        <v>-1</v>
      </c>
      <c r="I140" s="15">
        <f>IF(ISNUMBER(E140),YEAR(E140)*12+MONTH(E140)-1,IF(AND(E140="",H140=1),0,-1))</f>
        <v>-1</v>
      </c>
      <c r="J140" s="15">
        <f>IF(H140=0,I140,IF(ISNUMBER(F140),YEAR(F140)*12+MONTH(F140)-1,999999))</f>
        <v>999999</v>
      </c>
      <c r="K140" s="15">
        <f>IF(AND(ISNUMBER(D140),H140&gt;=0,I140&gt;=0),D140,0)</f>
        <v>0</v>
      </c>
      <c r="L140" s="15">
        <f>MAX(H140,1)</f>
        <v>1</v>
      </c>
    </row>
    <row r="141">
      <c r="A141" s="8"/>
      <c r="B141" s="8"/>
      <c r="C141" s="8"/>
      <c r="D141" s="9"/>
      <c r="E141" s="10"/>
      <c r="F141" s="10"/>
      <c r="G141" s="14" t="str">
        <f>IF(COUNTA(A141:F141)=0,"",IF(A141="","⚠ Item? / ชื่อรายการ",IF(NOT(ISNUMBER(D141)),"⚠ Amount? / จำนวนเงิน",IF(H141&lt;0,"⚠ How often? / ความถี่",IF(I141&lt;0,"⚠ First due month? / เดือนแรก",IF(J141&lt;I141,"⚠ End before first / สิ้นสุดก่อนเริ่ม","✓"))))))</f>
        <v/>
      </c>
      <c r="H141" s="15">
        <f>IF(C141="",-1,IF(OR(ISNUMBER(SEARCH("Monthly",C141)),ISNUMBER(SEARCH("รายเดือน",C141))),1,IF(OR(ISNUMBER(SEARCH("Quarterly",C141)),ISNUMBER(SEARCH("ไตรมาส",C141))),3,IF(OR(ISNUMBER(SEARCH("Twice",C141)),ISNUMBER(SEARCH("สองครั้ง",C141)),ISNUMBER(SEARCH("2 ครั้ง",C141))),6,IF(OR(ISNUMBER(SEARCH("Annual",C141)),ISNUMBER(SEARCH("Yearly",C141)),ISNUMBER(SEARCH("รายปี",C141))),12,IF(OR(ISNUMBER(SEARCH("One-off",C141)),ISNUMBER(SEARCH("Once",C141)),ISNUMBER(SEARCH("ครั้งเดียว",C141))),0,-1))))))</f>
        <v>-1</v>
      </c>
      <c r="I141" s="15">
        <f>IF(ISNUMBER(E141),YEAR(E141)*12+MONTH(E141)-1,IF(AND(E141="",H141=1),0,-1))</f>
        <v>-1</v>
      </c>
      <c r="J141" s="15">
        <f>IF(H141=0,I141,IF(ISNUMBER(F141),YEAR(F141)*12+MONTH(F141)-1,999999))</f>
        <v>999999</v>
      </c>
      <c r="K141" s="15">
        <f>IF(AND(ISNUMBER(D141),H141&gt;=0,I141&gt;=0),D141,0)</f>
        <v>0</v>
      </c>
      <c r="L141" s="15">
        <f>MAX(H141,1)</f>
        <v>1</v>
      </c>
    </row>
    <row r="142">
      <c r="A142" s="8"/>
      <c r="B142" s="8"/>
      <c r="C142" s="8"/>
      <c r="D142" s="9"/>
      <c r="E142" s="10"/>
      <c r="F142" s="10"/>
      <c r="G142" s="14" t="str">
        <f>IF(COUNTA(A142:F142)=0,"",IF(A142="","⚠ Item? / ชื่อรายการ",IF(NOT(ISNUMBER(D142)),"⚠ Amount? / จำนวนเงิน",IF(H142&lt;0,"⚠ How often? / ความถี่",IF(I142&lt;0,"⚠ First due month? / เดือนแรก",IF(J142&lt;I142,"⚠ End before first / สิ้นสุดก่อนเริ่ม","✓"))))))</f>
        <v/>
      </c>
      <c r="H142" s="15">
        <f>IF(C142="",-1,IF(OR(ISNUMBER(SEARCH("Monthly",C142)),ISNUMBER(SEARCH("รายเดือน",C142))),1,IF(OR(ISNUMBER(SEARCH("Quarterly",C142)),ISNUMBER(SEARCH("ไตรมาส",C142))),3,IF(OR(ISNUMBER(SEARCH("Twice",C142)),ISNUMBER(SEARCH("สองครั้ง",C142)),ISNUMBER(SEARCH("2 ครั้ง",C142))),6,IF(OR(ISNUMBER(SEARCH("Annual",C142)),ISNUMBER(SEARCH("Yearly",C142)),ISNUMBER(SEARCH("รายปี",C142))),12,IF(OR(ISNUMBER(SEARCH("One-off",C142)),ISNUMBER(SEARCH("Once",C142)),ISNUMBER(SEARCH("ครั้งเดียว",C142))),0,-1))))))</f>
        <v>-1</v>
      </c>
      <c r="I142" s="15">
        <f>IF(ISNUMBER(E142),YEAR(E142)*12+MONTH(E142)-1,IF(AND(E142="",H142=1),0,-1))</f>
        <v>-1</v>
      </c>
      <c r="J142" s="15">
        <f>IF(H142=0,I142,IF(ISNUMBER(F142),YEAR(F142)*12+MONTH(F142)-1,999999))</f>
        <v>999999</v>
      </c>
      <c r="K142" s="15">
        <f>IF(AND(ISNUMBER(D142),H142&gt;=0,I142&gt;=0),D142,0)</f>
        <v>0</v>
      </c>
      <c r="L142" s="15">
        <f>MAX(H142,1)</f>
        <v>1</v>
      </c>
    </row>
    <row r="143">
      <c r="A143" s="8"/>
      <c r="B143" s="8"/>
      <c r="C143" s="8"/>
      <c r="D143" s="9"/>
      <c r="E143" s="10"/>
      <c r="F143" s="10"/>
      <c r="G143" s="14" t="str">
        <f>IF(COUNTA(A143:F143)=0,"",IF(A143="","⚠ Item? / ชื่อรายการ",IF(NOT(ISNUMBER(D143)),"⚠ Amount? / จำนวนเงิน",IF(H143&lt;0,"⚠ How often? / ความถี่",IF(I143&lt;0,"⚠ First due month? / เดือนแรก",IF(J143&lt;I143,"⚠ End before first / สิ้นสุดก่อนเริ่ม","✓"))))))</f>
        <v/>
      </c>
      <c r="H143" s="15">
        <f>IF(C143="",-1,IF(OR(ISNUMBER(SEARCH("Monthly",C143)),ISNUMBER(SEARCH("รายเดือน",C143))),1,IF(OR(ISNUMBER(SEARCH("Quarterly",C143)),ISNUMBER(SEARCH("ไตรมาส",C143))),3,IF(OR(ISNUMBER(SEARCH("Twice",C143)),ISNUMBER(SEARCH("สองครั้ง",C143)),ISNUMBER(SEARCH("2 ครั้ง",C143))),6,IF(OR(ISNUMBER(SEARCH("Annual",C143)),ISNUMBER(SEARCH("Yearly",C143)),ISNUMBER(SEARCH("รายปี",C143))),12,IF(OR(ISNUMBER(SEARCH("One-off",C143)),ISNUMBER(SEARCH("Once",C143)),ISNUMBER(SEARCH("ครั้งเดียว",C143))),0,-1))))))</f>
        <v>-1</v>
      </c>
      <c r="I143" s="15">
        <f>IF(ISNUMBER(E143),YEAR(E143)*12+MONTH(E143)-1,IF(AND(E143="",H143=1),0,-1))</f>
        <v>-1</v>
      </c>
      <c r="J143" s="15">
        <f>IF(H143=0,I143,IF(ISNUMBER(F143),YEAR(F143)*12+MONTH(F143)-1,999999))</f>
        <v>999999</v>
      </c>
      <c r="K143" s="15">
        <f>IF(AND(ISNUMBER(D143),H143&gt;=0,I143&gt;=0),D143,0)</f>
        <v>0</v>
      </c>
      <c r="L143" s="15">
        <f>MAX(H143,1)</f>
        <v>1</v>
      </c>
    </row>
    <row r="144">
      <c r="A144" s="8"/>
      <c r="B144" s="8"/>
      <c r="C144" s="8"/>
      <c r="D144" s="9"/>
      <c r="E144" s="10"/>
      <c r="F144" s="10"/>
      <c r="G144" s="14" t="str">
        <f>IF(COUNTA(A144:F144)=0,"",IF(A144="","⚠ Item? / ชื่อรายการ",IF(NOT(ISNUMBER(D144)),"⚠ Amount? / จำนวนเงิน",IF(H144&lt;0,"⚠ How often? / ความถี่",IF(I144&lt;0,"⚠ First due month? / เดือนแรก",IF(J144&lt;I144,"⚠ End before first / สิ้นสุดก่อนเริ่ม","✓"))))))</f>
        <v/>
      </c>
      <c r="H144" s="15">
        <f>IF(C144="",-1,IF(OR(ISNUMBER(SEARCH("Monthly",C144)),ISNUMBER(SEARCH("รายเดือน",C144))),1,IF(OR(ISNUMBER(SEARCH("Quarterly",C144)),ISNUMBER(SEARCH("ไตรมาส",C144))),3,IF(OR(ISNUMBER(SEARCH("Twice",C144)),ISNUMBER(SEARCH("สองครั้ง",C144)),ISNUMBER(SEARCH("2 ครั้ง",C144))),6,IF(OR(ISNUMBER(SEARCH("Annual",C144)),ISNUMBER(SEARCH("Yearly",C144)),ISNUMBER(SEARCH("รายปี",C144))),12,IF(OR(ISNUMBER(SEARCH("One-off",C144)),ISNUMBER(SEARCH("Once",C144)),ISNUMBER(SEARCH("ครั้งเดียว",C144))),0,-1))))))</f>
        <v>-1</v>
      </c>
      <c r="I144" s="15">
        <f>IF(ISNUMBER(E144),YEAR(E144)*12+MONTH(E144)-1,IF(AND(E144="",H144=1),0,-1))</f>
        <v>-1</v>
      </c>
      <c r="J144" s="15">
        <f>IF(H144=0,I144,IF(ISNUMBER(F144),YEAR(F144)*12+MONTH(F144)-1,999999))</f>
        <v>999999</v>
      </c>
      <c r="K144" s="15">
        <f>IF(AND(ISNUMBER(D144),H144&gt;=0,I144&gt;=0),D144,0)</f>
        <v>0</v>
      </c>
      <c r="L144" s="15">
        <f>MAX(H144,1)</f>
        <v>1</v>
      </c>
    </row>
    <row r="145">
      <c r="A145" s="8"/>
      <c r="B145" s="8"/>
      <c r="C145" s="8"/>
      <c r="D145" s="9"/>
      <c r="E145" s="10"/>
      <c r="F145" s="10"/>
      <c r="G145" s="14" t="str">
        <f>IF(COUNTA(A145:F145)=0,"",IF(A145="","⚠ Item? / ชื่อรายการ",IF(NOT(ISNUMBER(D145)),"⚠ Amount? / จำนวนเงิน",IF(H145&lt;0,"⚠ How often? / ความถี่",IF(I145&lt;0,"⚠ First due month? / เดือนแรก",IF(J145&lt;I145,"⚠ End before first / สิ้นสุดก่อนเริ่ม","✓"))))))</f>
        <v/>
      </c>
      <c r="H145" s="15">
        <f>IF(C145="",-1,IF(OR(ISNUMBER(SEARCH("Monthly",C145)),ISNUMBER(SEARCH("รายเดือน",C145))),1,IF(OR(ISNUMBER(SEARCH("Quarterly",C145)),ISNUMBER(SEARCH("ไตรมาส",C145))),3,IF(OR(ISNUMBER(SEARCH("Twice",C145)),ISNUMBER(SEARCH("สองครั้ง",C145)),ISNUMBER(SEARCH("2 ครั้ง",C145))),6,IF(OR(ISNUMBER(SEARCH("Annual",C145)),ISNUMBER(SEARCH("Yearly",C145)),ISNUMBER(SEARCH("รายปี",C145))),12,IF(OR(ISNUMBER(SEARCH("One-off",C145)),ISNUMBER(SEARCH("Once",C145)),ISNUMBER(SEARCH("ครั้งเดียว",C145))),0,-1))))))</f>
        <v>-1</v>
      </c>
      <c r="I145" s="15">
        <f>IF(ISNUMBER(E145),YEAR(E145)*12+MONTH(E145)-1,IF(AND(E145="",H145=1),0,-1))</f>
        <v>-1</v>
      </c>
      <c r="J145" s="15">
        <f>IF(H145=0,I145,IF(ISNUMBER(F145),YEAR(F145)*12+MONTH(F145)-1,999999))</f>
        <v>999999</v>
      </c>
      <c r="K145" s="15">
        <f>IF(AND(ISNUMBER(D145),H145&gt;=0,I145&gt;=0),D145,0)</f>
        <v>0</v>
      </c>
      <c r="L145" s="15">
        <f>MAX(H145,1)</f>
        <v>1</v>
      </c>
    </row>
    <row r="146">
      <c r="A146" s="8"/>
      <c r="B146" s="8"/>
      <c r="C146" s="8"/>
      <c r="D146" s="9"/>
      <c r="E146" s="10"/>
      <c r="F146" s="10"/>
      <c r="G146" s="14" t="str">
        <f>IF(COUNTA(A146:F146)=0,"",IF(A146="","⚠ Item? / ชื่อรายการ",IF(NOT(ISNUMBER(D146)),"⚠ Amount? / จำนวนเงิน",IF(H146&lt;0,"⚠ How often? / ความถี่",IF(I146&lt;0,"⚠ First due month? / เดือนแรก",IF(J146&lt;I146,"⚠ End before first / สิ้นสุดก่อนเริ่ม","✓"))))))</f>
        <v/>
      </c>
      <c r="H146" s="15">
        <f>IF(C146="",-1,IF(OR(ISNUMBER(SEARCH("Monthly",C146)),ISNUMBER(SEARCH("รายเดือน",C146))),1,IF(OR(ISNUMBER(SEARCH("Quarterly",C146)),ISNUMBER(SEARCH("ไตรมาส",C146))),3,IF(OR(ISNUMBER(SEARCH("Twice",C146)),ISNUMBER(SEARCH("สองครั้ง",C146)),ISNUMBER(SEARCH("2 ครั้ง",C146))),6,IF(OR(ISNUMBER(SEARCH("Annual",C146)),ISNUMBER(SEARCH("Yearly",C146)),ISNUMBER(SEARCH("รายปี",C146))),12,IF(OR(ISNUMBER(SEARCH("One-off",C146)),ISNUMBER(SEARCH("Once",C146)),ISNUMBER(SEARCH("ครั้งเดียว",C146))),0,-1))))))</f>
        <v>-1</v>
      </c>
      <c r="I146" s="15">
        <f>IF(ISNUMBER(E146),YEAR(E146)*12+MONTH(E146)-1,IF(AND(E146="",H146=1),0,-1))</f>
        <v>-1</v>
      </c>
      <c r="J146" s="15">
        <f>IF(H146=0,I146,IF(ISNUMBER(F146),YEAR(F146)*12+MONTH(F146)-1,999999))</f>
        <v>999999</v>
      </c>
      <c r="K146" s="15">
        <f>IF(AND(ISNUMBER(D146),H146&gt;=0,I146&gt;=0),D146,0)</f>
        <v>0</v>
      </c>
      <c r="L146" s="15">
        <f>MAX(H146,1)</f>
        <v>1</v>
      </c>
    </row>
    <row r="147">
      <c r="A147" s="8"/>
      <c r="B147" s="8"/>
      <c r="C147" s="8"/>
      <c r="D147" s="9"/>
      <c r="E147" s="10"/>
      <c r="F147" s="10"/>
      <c r="G147" s="14" t="str">
        <f>IF(COUNTA(A147:F147)=0,"",IF(A147="","⚠ Item? / ชื่อรายการ",IF(NOT(ISNUMBER(D147)),"⚠ Amount? / จำนวนเงิน",IF(H147&lt;0,"⚠ How often? / ความถี่",IF(I147&lt;0,"⚠ First due month? / เดือนแรก",IF(J147&lt;I147,"⚠ End before first / สิ้นสุดก่อนเริ่ม","✓"))))))</f>
        <v/>
      </c>
      <c r="H147" s="15">
        <f>IF(C147="",-1,IF(OR(ISNUMBER(SEARCH("Monthly",C147)),ISNUMBER(SEARCH("รายเดือน",C147))),1,IF(OR(ISNUMBER(SEARCH("Quarterly",C147)),ISNUMBER(SEARCH("ไตรมาส",C147))),3,IF(OR(ISNUMBER(SEARCH("Twice",C147)),ISNUMBER(SEARCH("สองครั้ง",C147)),ISNUMBER(SEARCH("2 ครั้ง",C147))),6,IF(OR(ISNUMBER(SEARCH("Annual",C147)),ISNUMBER(SEARCH("Yearly",C147)),ISNUMBER(SEARCH("รายปี",C147))),12,IF(OR(ISNUMBER(SEARCH("One-off",C147)),ISNUMBER(SEARCH("Once",C147)),ISNUMBER(SEARCH("ครั้งเดียว",C147))),0,-1))))))</f>
        <v>-1</v>
      </c>
      <c r="I147" s="15">
        <f>IF(ISNUMBER(E147),YEAR(E147)*12+MONTH(E147)-1,IF(AND(E147="",H147=1),0,-1))</f>
        <v>-1</v>
      </c>
      <c r="J147" s="15">
        <f>IF(H147=0,I147,IF(ISNUMBER(F147),YEAR(F147)*12+MONTH(F147)-1,999999))</f>
        <v>999999</v>
      </c>
      <c r="K147" s="15">
        <f>IF(AND(ISNUMBER(D147),H147&gt;=0,I147&gt;=0),D147,0)</f>
        <v>0</v>
      </c>
      <c r="L147" s="15">
        <f>MAX(H147,1)</f>
        <v>1</v>
      </c>
    </row>
    <row r="148">
      <c r="A148" s="8"/>
      <c r="B148" s="8"/>
      <c r="C148" s="8"/>
      <c r="D148" s="9"/>
      <c r="E148" s="10"/>
      <c r="F148" s="10"/>
      <c r="G148" s="14" t="str">
        <f>IF(COUNTA(A148:F148)=0,"",IF(A148="","⚠ Item? / ชื่อรายการ",IF(NOT(ISNUMBER(D148)),"⚠ Amount? / จำนวนเงิน",IF(H148&lt;0,"⚠ How often? / ความถี่",IF(I148&lt;0,"⚠ First due month? / เดือนแรก",IF(J148&lt;I148,"⚠ End before first / สิ้นสุดก่อนเริ่ม","✓"))))))</f>
        <v/>
      </c>
      <c r="H148" s="15">
        <f>IF(C148="",-1,IF(OR(ISNUMBER(SEARCH("Monthly",C148)),ISNUMBER(SEARCH("รายเดือน",C148))),1,IF(OR(ISNUMBER(SEARCH("Quarterly",C148)),ISNUMBER(SEARCH("ไตรมาส",C148))),3,IF(OR(ISNUMBER(SEARCH("Twice",C148)),ISNUMBER(SEARCH("สองครั้ง",C148)),ISNUMBER(SEARCH("2 ครั้ง",C148))),6,IF(OR(ISNUMBER(SEARCH("Annual",C148)),ISNUMBER(SEARCH("Yearly",C148)),ISNUMBER(SEARCH("รายปี",C148))),12,IF(OR(ISNUMBER(SEARCH("One-off",C148)),ISNUMBER(SEARCH("Once",C148)),ISNUMBER(SEARCH("ครั้งเดียว",C148))),0,-1))))))</f>
        <v>-1</v>
      </c>
      <c r="I148" s="15">
        <f>IF(ISNUMBER(E148),YEAR(E148)*12+MONTH(E148)-1,IF(AND(E148="",H148=1),0,-1))</f>
        <v>-1</v>
      </c>
      <c r="J148" s="15">
        <f>IF(H148=0,I148,IF(ISNUMBER(F148),YEAR(F148)*12+MONTH(F148)-1,999999))</f>
        <v>999999</v>
      </c>
      <c r="K148" s="15">
        <f>IF(AND(ISNUMBER(D148),H148&gt;=0,I148&gt;=0),D148,0)</f>
        <v>0</v>
      </c>
      <c r="L148" s="15">
        <f>MAX(H148,1)</f>
        <v>1</v>
      </c>
    </row>
    <row r="149">
      <c r="A149" s="8"/>
      <c r="B149" s="8"/>
      <c r="C149" s="8"/>
      <c r="D149" s="9"/>
      <c r="E149" s="10"/>
      <c r="F149" s="10"/>
      <c r="G149" s="14" t="str">
        <f>IF(COUNTA(A149:F149)=0,"",IF(A149="","⚠ Item? / ชื่อรายการ",IF(NOT(ISNUMBER(D149)),"⚠ Amount? / จำนวนเงิน",IF(H149&lt;0,"⚠ How often? / ความถี่",IF(I149&lt;0,"⚠ First due month? / เดือนแรก",IF(J149&lt;I149,"⚠ End before first / สิ้นสุดก่อนเริ่ม","✓"))))))</f>
        <v/>
      </c>
      <c r="H149" s="15">
        <f>IF(C149="",-1,IF(OR(ISNUMBER(SEARCH("Monthly",C149)),ISNUMBER(SEARCH("รายเดือน",C149))),1,IF(OR(ISNUMBER(SEARCH("Quarterly",C149)),ISNUMBER(SEARCH("ไตรมาส",C149))),3,IF(OR(ISNUMBER(SEARCH("Twice",C149)),ISNUMBER(SEARCH("สองครั้ง",C149)),ISNUMBER(SEARCH("2 ครั้ง",C149))),6,IF(OR(ISNUMBER(SEARCH("Annual",C149)),ISNUMBER(SEARCH("Yearly",C149)),ISNUMBER(SEARCH("รายปี",C149))),12,IF(OR(ISNUMBER(SEARCH("One-off",C149)),ISNUMBER(SEARCH("Once",C149)),ISNUMBER(SEARCH("ครั้งเดียว",C149))),0,-1))))))</f>
        <v>-1</v>
      </c>
      <c r="I149" s="15">
        <f>IF(ISNUMBER(E149),YEAR(E149)*12+MONTH(E149)-1,IF(AND(E149="",H149=1),0,-1))</f>
        <v>-1</v>
      </c>
      <c r="J149" s="15">
        <f>IF(H149=0,I149,IF(ISNUMBER(F149),YEAR(F149)*12+MONTH(F149)-1,999999))</f>
        <v>999999</v>
      </c>
      <c r="K149" s="15">
        <f>IF(AND(ISNUMBER(D149),H149&gt;=0,I149&gt;=0),D149,0)</f>
        <v>0</v>
      </c>
      <c r="L149" s="15">
        <f>MAX(H149,1)</f>
        <v>1</v>
      </c>
    </row>
    <row r="150">
      <c r="A150" s="8"/>
      <c r="B150" s="8"/>
      <c r="C150" s="8"/>
      <c r="D150" s="9"/>
      <c r="E150" s="10"/>
      <c r="F150" s="10"/>
      <c r="G150" s="14" t="str">
        <f>IF(COUNTA(A150:F150)=0,"",IF(A150="","⚠ Item? / ชื่อรายการ",IF(NOT(ISNUMBER(D150)),"⚠ Amount? / จำนวนเงิน",IF(H150&lt;0,"⚠ How often? / ความถี่",IF(I150&lt;0,"⚠ First due month? / เดือนแรก",IF(J150&lt;I150,"⚠ End before first / สิ้นสุดก่อนเริ่ม","✓"))))))</f>
        <v/>
      </c>
      <c r="H150" s="15">
        <f>IF(C150="",-1,IF(OR(ISNUMBER(SEARCH("Monthly",C150)),ISNUMBER(SEARCH("รายเดือน",C150))),1,IF(OR(ISNUMBER(SEARCH("Quarterly",C150)),ISNUMBER(SEARCH("ไตรมาส",C150))),3,IF(OR(ISNUMBER(SEARCH("Twice",C150)),ISNUMBER(SEARCH("สองครั้ง",C150)),ISNUMBER(SEARCH("2 ครั้ง",C150))),6,IF(OR(ISNUMBER(SEARCH("Annual",C150)),ISNUMBER(SEARCH("Yearly",C150)),ISNUMBER(SEARCH("รายปี",C150))),12,IF(OR(ISNUMBER(SEARCH("One-off",C150)),ISNUMBER(SEARCH("Once",C150)),ISNUMBER(SEARCH("ครั้งเดียว",C150))),0,-1))))))</f>
        <v>-1</v>
      </c>
      <c r="I150" s="15">
        <f>IF(ISNUMBER(E150),YEAR(E150)*12+MONTH(E150)-1,IF(AND(E150="",H150=1),0,-1))</f>
        <v>-1</v>
      </c>
      <c r="J150" s="15">
        <f>IF(H150=0,I150,IF(ISNUMBER(F150),YEAR(F150)*12+MONTH(F150)-1,999999))</f>
        <v>999999</v>
      </c>
      <c r="K150" s="15">
        <f>IF(AND(ISNUMBER(D150),H150&gt;=0,I150&gt;=0),D150,0)</f>
        <v>0</v>
      </c>
      <c r="L150" s="15">
        <f>MAX(H150,1)</f>
        <v>1</v>
      </c>
    </row>
    <row r="151">
      <c r="A151" s="8"/>
      <c r="B151" s="8"/>
      <c r="C151" s="8"/>
      <c r="D151" s="9"/>
      <c r="E151" s="10"/>
      <c r="F151" s="10"/>
      <c r="G151" s="14" t="str">
        <f>IF(COUNTA(A151:F151)=0,"",IF(A151="","⚠ Item? / ชื่อรายการ",IF(NOT(ISNUMBER(D151)),"⚠ Amount? / จำนวนเงิน",IF(H151&lt;0,"⚠ How often? / ความถี่",IF(I151&lt;0,"⚠ First due month? / เดือนแรก",IF(J151&lt;I151,"⚠ End before first / สิ้นสุดก่อนเริ่ม","✓"))))))</f>
        <v/>
      </c>
      <c r="H151" s="15">
        <f>IF(C151="",-1,IF(OR(ISNUMBER(SEARCH("Monthly",C151)),ISNUMBER(SEARCH("รายเดือน",C151))),1,IF(OR(ISNUMBER(SEARCH("Quarterly",C151)),ISNUMBER(SEARCH("ไตรมาส",C151))),3,IF(OR(ISNUMBER(SEARCH("Twice",C151)),ISNUMBER(SEARCH("สองครั้ง",C151)),ISNUMBER(SEARCH("2 ครั้ง",C151))),6,IF(OR(ISNUMBER(SEARCH("Annual",C151)),ISNUMBER(SEARCH("Yearly",C151)),ISNUMBER(SEARCH("รายปี",C151))),12,IF(OR(ISNUMBER(SEARCH("One-off",C151)),ISNUMBER(SEARCH("Once",C151)),ISNUMBER(SEARCH("ครั้งเดียว",C151))),0,-1))))))</f>
        <v>-1</v>
      </c>
      <c r="I151" s="15">
        <f>IF(ISNUMBER(E151),YEAR(E151)*12+MONTH(E151)-1,IF(AND(E151="",H151=1),0,-1))</f>
        <v>-1</v>
      </c>
      <c r="J151" s="15">
        <f>IF(H151=0,I151,IF(ISNUMBER(F151),YEAR(F151)*12+MONTH(F151)-1,999999))</f>
        <v>999999</v>
      </c>
      <c r="K151" s="15">
        <f>IF(AND(ISNUMBER(D151),H151&gt;=0,I151&gt;=0),D151,0)</f>
        <v>0</v>
      </c>
      <c r="L151" s="15">
        <f>MAX(H151,1)</f>
        <v>1</v>
      </c>
    </row>
    <row r="152">
      <c r="A152" s="8"/>
      <c r="B152" s="8"/>
      <c r="C152" s="8"/>
      <c r="D152" s="9"/>
      <c r="E152" s="10"/>
      <c r="F152" s="10"/>
      <c r="G152" s="14" t="str">
        <f>IF(COUNTA(A152:F152)=0,"",IF(A152="","⚠ Item? / ชื่อรายการ",IF(NOT(ISNUMBER(D152)),"⚠ Amount? / จำนวนเงิน",IF(H152&lt;0,"⚠ How often? / ความถี่",IF(I152&lt;0,"⚠ First due month? / เดือนแรก",IF(J152&lt;I152,"⚠ End before first / สิ้นสุดก่อนเริ่ม","✓"))))))</f>
        <v/>
      </c>
      <c r="H152" s="15">
        <f>IF(C152="",-1,IF(OR(ISNUMBER(SEARCH("Monthly",C152)),ISNUMBER(SEARCH("รายเดือน",C152))),1,IF(OR(ISNUMBER(SEARCH("Quarterly",C152)),ISNUMBER(SEARCH("ไตรมาส",C152))),3,IF(OR(ISNUMBER(SEARCH("Twice",C152)),ISNUMBER(SEARCH("สองครั้ง",C152)),ISNUMBER(SEARCH("2 ครั้ง",C152))),6,IF(OR(ISNUMBER(SEARCH("Annual",C152)),ISNUMBER(SEARCH("Yearly",C152)),ISNUMBER(SEARCH("รายปี",C152))),12,IF(OR(ISNUMBER(SEARCH("One-off",C152)),ISNUMBER(SEARCH("Once",C152)),ISNUMBER(SEARCH("ครั้งเดียว",C152))),0,-1))))))</f>
        <v>-1</v>
      </c>
      <c r="I152" s="15">
        <f>IF(ISNUMBER(E152),YEAR(E152)*12+MONTH(E152)-1,IF(AND(E152="",H152=1),0,-1))</f>
        <v>-1</v>
      </c>
      <c r="J152" s="15">
        <f>IF(H152=0,I152,IF(ISNUMBER(F152),YEAR(F152)*12+MONTH(F152)-1,999999))</f>
        <v>999999</v>
      </c>
      <c r="K152" s="15">
        <f>IF(AND(ISNUMBER(D152),H152&gt;=0,I152&gt;=0),D152,0)</f>
        <v>0</v>
      </c>
      <c r="L152" s="15">
        <f>MAX(H152,1)</f>
        <v>1</v>
      </c>
    </row>
    <row r="153">
      <c r="A153" s="8"/>
      <c r="B153" s="8"/>
      <c r="C153" s="8"/>
      <c r="D153" s="9"/>
      <c r="E153" s="10"/>
      <c r="F153" s="10"/>
      <c r="G153" s="14" t="str">
        <f>IF(COUNTA(A153:F153)=0,"",IF(A153="","⚠ Item? / ชื่อรายการ",IF(NOT(ISNUMBER(D153)),"⚠ Amount? / จำนวนเงิน",IF(H153&lt;0,"⚠ How often? / ความถี่",IF(I153&lt;0,"⚠ First due month? / เดือนแรก",IF(J153&lt;I153,"⚠ End before first / สิ้นสุดก่อนเริ่ม","✓"))))))</f>
        <v/>
      </c>
      <c r="H153" s="15">
        <f>IF(C153="",-1,IF(OR(ISNUMBER(SEARCH("Monthly",C153)),ISNUMBER(SEARCH("รายเดือน",C153))),1,IF(OR(ISNUMBER(SEARCH("Quarterly",C153)),ISNUMBER(SEARCH("ไตรมาส",C153))),3,IF(OR(ISNUMBER(SEARCH("Twice",C153)),ISNUMBER(SEARCH("สองครั้ง",C153)),ISNUMBER(SEARCH("2 ครั้ง",C153))),6,IF(OR(ISNUMBER(SEARCH("Annual",C153)),ISNUMBER(SEARCH("Yearly",C153)),ISNUMBER(SEARCH("รายปี",C153))),12,IF(OR(ISNUMBER(SEARCH("One-off",C153)),ISNUMBER(SEARCH("Once",C153)),ISNUMBER(SEARCH("ครั้งเดียว",C153))),0,-1))))))</f>
        <v>-1</v>
      </c>
      <c r="I153" s="15">
        <f>IF(ISNUMBER(E153),YEAR(E153)*12+MONTH(E153)-1,IF(AND(E153="",H153=1),0,-1))</f>
        <v>-1</v>
      </c>
      <c r="J153" s="15">
        <f>IF(H153=0,I153,IF(ISNUMBER(F153),YEAR(F153)*12+MONTH(F153)-1,999999))</f>
        <v>999999</v>
      </c>
      <c r="K153" s="15">
        <f>IF(AND(ISNUMBER(D153),H153&gt;=0,I153&gt;=0),D153,0)</f>
        <v>0</v>
      </c>
      <c r="L153" s="15">
        <f>MAX(H153,1)</f>
        <v>1</v>
      </c>
    </row>
    <row r="154">
      <c r="A154" s="8"/>
      <c r="B154" s="8"/>
      <c r="C154" s="8"/>
      <c r="D154" s="9"/>
      <c r="E154" s="10"/>
      <c r="F154" s="10"/>
      <c r="G154" s="14" t="str">
        <f>IF(COUNTA(A154:F154)=0,"",IF(A154="","⚠ Item? / ชื่อรายการ",IF(NOT(ISNUMBER(D154)),"⚠ Amount? / จำนวนเงิน",IF(H154&lt;0,"⚠ How often? / ความถี่",IF(I154&lt;0,"⚠ First due month? / เดือนแรก",IF(J154&lt;I154,"⚠ End before first / สิ้นสุดก่อนเริ่ม","✓"))))))</f>
        <v/>
      </c>
      <c r="H154" s="15">
        <f>IF(C154="",-1,IF(OR(ISNUMBER(SEARCH("Monthly",C154)),ISNUMBER(SEARCH("รายเดือน",C154))),1,IF(OR(ISNUMBER(SEARCH("Quarterly",C154)),ISNUMBER(SEARCH("ไตรมาส",C154))),3,IF(OR(ISNUMBER(SEARCH("Twice",C154)),ISNUMBER(SEARCH("สองครั้ง",C154)),ISNUMBER(SEARCH("2 ครั้ง",C154))),6,IF(OR(ISNUMBER(SEARCH("Annual",C154)),ISNUMBER(SEARCH("Yearly",C154)),ISNUMBER(SEARCH("รายปี",C154))),12,IF(OR(ISNUMBER(SEARCH("One-off",C154)),ISNUMBER(SEARCH("Once",C154)),ISNUMBER(SEARCH("ครั้งเดียว",C154))),0,-1))))))</f>
        <v>-1</v>
      </c>
      <c r="I154" s="15">
        <f>IF(ISNUMBER(E154),YEAR(E154)*12+MONTH(E154)-1,IF(AND(E154="",H154=1),0,-1))</f>
        <v>-1</v>
      </c>
      <c r="J154" s="15">
        <f>IF(H154=0,I154,IF(ISNUMBER(F154),YEAR(F154)*12+MONTH(F154)-1,999999))</f>
        <v>999999</v>
      </c>
      <c r="K154" s="15">
        <f>IF(AND(ISNUMBER(D154),H154&gt;=0,I154&gt;=0),D154,0)</f>
        <v>0</v>
      </c>
      <c r="L154" s="15">
        <f>MAX(H154,1)</f>
        <v>1</v>
      </c>
    </row>
    <row r="155">
      <c r="A155" s="8"/>
      <c r="B155" s="8"/>
      <c r="C155" s="8"/>
      <c r="D155" s="9"/>
      <c r="E155" s="10"/>
      <c r="F155" s="10"/>
      <c r="G155" s="14" t="str">
        <f>IF(COUNTA(A155:F155)=0,"",IF(A155="","⚠ Item? / ชื่อรายการ",IF(NOT(ISNUMBER(D155)),"⚠ Amount? / จำนวนเงิน",IF(H155&lt;0,"⚠ How often? / ความถี่",IF(I155&lt;0,"⚠ First due month? / เดือนแรก",IF(J155&lt;I155,"⚠ End before first / สิ้นสุดก่อนเริ่ม","✓"))))))</f>
        <v/>
      </c>
      <c r="H155" s="15">
        <f>IF(C155="",-1,IF(OR(ISNUMBER(SEARCH("Monthly",C155)),ISNUMBER(SEARCH("รายเดือน",C155))),1,IF(OR(ISNUMBER(SEARCH("Quarterly",C155)),ISNUMBER(SEARCH("ไตรมาส",C155))),3,IF(OR(ISNUMBER(SEARCH("Twice",C155)),ISNUMBER(SEARCH("สองครั้ง",C155)),ISNUMBER(SEARCH("2 ครั้ง",C155))),6,IF(OR(ISNUMBER(SEARCH("Annual",C155)),ISNUMBER(SEARCH("Yearly",C155)),ISNUMBER(SEARCH("รายปี",C155))),12,IF(OR(ISNUMBER(SEARCH("One-off",C155)),ISNUMBER(SEARCH("Once",C155)),ISNUMBER(SEARCH("ครั้งเดียว",C155))),0,-1))))))</f>
        <v>-1</v>
      </c>
      <c r="I155" s="15">
        <f>IF(ISNUMBER(E155),YEAR(E155)*12+MONTH(E155)-1,IF(AND(E155="",H155=1),0,-1))</f>
        <v>-1</v>
      </c>
      <c r="J155" s="15">
        <f>IF(H155=0,I155,IF(ISNUMBER(F155),YEAR(F155)*12+MONTH(F155)-1,999999))</f>
        <v>999999</v>
      </c>
      <c r="K155" s="15">
        <f>IF(AND(ISNUMBER(D155),H155&gt;=0,I155&gt;=0),D155,0)</f>
        <v>0</v>
      </c>
      <c r="L155" s="15">
        <f>MAX(H155,1)</f>
        <v>1</v>
      </c>
    </row>
    <row r="156">
      <c r="A156" s="8"/>
      <c r="B156" s="8"/>
      <c r="C156" s="8"/>
      <c r="D156" s="9"/>
      <c r="E156" s="10"/>
      <c r="F156" s="10"/>
      <c r="G156" s="14" t="str">
        <f>IF(COUNTA(A156:F156)=0,"",IF(A156="","⚠ Item? / ชื่อรายการ",IF(NOT(ISNUMBER(D156)),"⚠ Amount? / จำนวนเงิน",IF(H156&lt;0,"⚠ How often? / ความถี่",IF(I156&lt;0,"⚠ First due month? / เดือนแรก",IF(J156&lt;I156,"⚠ End before first / สิ้นสุดก่อนเริ่ม","✓"))))))</f>
        <v/>
      </c>
      <c r="H156" s="15">
        <f>IF(C156="",-1,IF(OR(ISNUMBER(SEARCH("Monthly",C156)),ISNUMBER(SEARCH("รายเดือน",C156))),1,IF(OR(ISNUMBER(SEARCH("Quarterly",C156)),ISNUMBER(SEARCH("ไตรมาส",C156))),3,IF(OR(ISNUMBER(SEARCH("Twice",C156)),ISNUMBER(SEARCH("สองครั้ง",C156)),ISNUMBER(SEARCH("2 ครั้ง",C156))),6,IF(OR(ISNUMBER(SEARCH("Annual",C156)),ISNUMBER(SEARCH("Yearly",C156)),ISNUMBER(SEARCH("รายปี",C156))),12,IF(OR(ISNUMBER(SEARCH("One-off",C156)),ISNUMBER(SEARCH("Once",C156)),ISNUMBER(SEARCH("ครั้งเดียว",C156))),0,-1))))))</f>
        <v>-1</v>
      </c>
      <c r="I156" s="15">
        <f>IF(ISNUMBER(E156),YEAR(E156)*12+MONTH(E156)-1,IF(AND(E156="",H156=1),0,-1))</f>
        <v>-1</v>
      </c>
      <c r="J156" s="15">
        <f>IF(H156=0,I156,IF(ISNUMBER(F156),YEAR(F156)*12+MONTH(F156)-1,999999))</f>
        <v>999999</v>
      </c>
      <c r="K156" s="15">
        <f>IF(AND(ISNUMBER(D156),H156&gt;=0,I156&gt;=0),D156,0)</f>
        <v>0</v>
      </c>
      <c r="L156" s="15">
        <f>MAX(H156,1)</f>
        <v>1</v>
      </c>
    </row>
    <row r="157">
      <c r="A157" s="8"/>
      <c r="B157" s="8"/>
      <c r="C157" s="8"/>
      <c r="D157" s="9"/>
      <c r="E157" s="10"/>
      <c r="F157" s="10"/>
      <c r="G157" s="14" t="str">
        <f>IF(COUNTA(A157:F157)=0,"",IF(A157="","⚠ Item? / ชื่อรายการ",IF(NOT(ISNUMBER(D157)),"⚠ Amount? / จำนวนเงิน",IF(H157&lt;0,"⚠ How often? / ความถี่",IF(I157&lt;0,"⚠ First due month? / เดือนแรก",IF(J157&lt;I157,"⚠ End before first / สิ้นสุดก่อนเริ่ม","✓"))))))</f>
        <v/>
      </c>
      <c r="H157" s="15">
        <f>IF(C157="",-1,IF(OR(ISNUMBER(SEARCH("Monthly",C157)),ISNUMBER(SEARCH("รายเดือน",C157))),1,IF(OR(ISNUMBER(SEARCH("Quarterly",C157)),ISNUMBER(SEARCH("ไตรมาส",C157))),3,IF(OR(ISNUMBER(SEARCH("Twice",C157)),ISNUMBER(SEARCH("สองครั้ง",C157)),ISNUMBER(SEARCH("2 ครั้ง",C157))),6,IF(OR(ISNUMBER(SEARCH("Annual",C157)),ISNUMBER(SEARCH("Yearly",C157)),ISNUMBER(SEARCH("รายปี",C157))),12,IF(OR(ISNUMBER(SEARCH("One-off",C157)),ISNUMBER(SEARCH("Once",C157)),ISNUMBER(SEARCH("ครั้งเดียว",C157))),0,-1))))))</f>
        <v>-1</v>
      </c>
      <c r="I157" s="15">
        <f>IF(ISNUMBER(E157),YEAR(E157)*12+MONTH(E157)-1,IF(AND(E157="",H157=1),0,-1))</f>
        <v>-1</v>
      </c>
      <c r="J157" s="15">
        <f>IF(H157=0,I157,IF(ISNUMBER(F157),YEAR(F157)*12+MONTH(F157)-1,999999))</f>
        <v>999999</v>
      </c>
      <c r="K157" s="15">
        <f>IF(AND(ISNUMBER(D157),H157&gt;=0,I157&gt;=0),D157,0)</f>
        <v>0</v>
      </c>
      <c r="L157" s="15">
        <f>MAX(H157,1)</f>
        <v>1</v>
      </c>
    </row>
    <row r="158">
      <c r="A158" s="8"/>
      <c r="B158" s="8"/>
      <c r="C158" s="8"/>
      <c r="D158" s="9"/>
      <c r="E158" s="10"/>
      <c r="F158" s="10"/>
      <c r="G158" s="14" t="str">
        <f>IF(COUNTA(A158:F158)=0,"",IF(A158="","⚠ Item? / ชื่อรายการ",IF(NOT(ISNUMBER(D158)),"⚠ Amount? / จำนวนเงิน",IF(H158&lt;0,"⚠ How often? / ความถี่",IF(I158&lt;0,"⚠ First due month? / เดือนแรก",IF(J158&lt;I158,"⚠ End before first / สิ้นสุดก่อนเริ่ม","✓"))))))</f>
        <v/>
      </c>
      <c r="H158" s="15">
        <f>IF(C158="",-1,IF(OR(ISNUMBER(SEARCH("Monthly",C158)),ISNUMBER(SEARCH("รายเดือน",C158))),1,IF(OR(ISNUMBER(SEARCH("Quarterly",C158)),ISNUMBER(SEARCH("ไตรมาส",C158))),3,IF(OR(ISNUMBER(SEARCH("Twice",C158)),ISNUMBER(SEARCH("สองครั้ง",C158)),ISNUMBER(SEARCH("2 ครั้ง",C158))),6,IF(OR(ISNUMBER(SEARCH("Annual",C158)),ISNUMBER(SEARCH("Yearly",C158)),ISNUMBER(SEARCH("รายปี",C158))),12,IF(OR(ISNUMBER(SEARCH("One-off",C158)),ISNUMBER(SEARCH("Once",C158)),ISNUMBER(SEARCH("ครั้งเดียว",C158))),0,-1))))))</f>
        <v>-1</v>
      </c>
      <c r="I158" s="15">
        <f>IF(ISNUMBER(E158),YEAR(E158)*12+MONTH(E158)-1,IF(AND(E158="",H158=1),0,-1))</f>
        <v>-1</v>
      </c>
      <c r="J158" s="15">
        <f>IF(H158=0,I158,IF(ISNUMBER(F158),YEAR(F158)*12+MONTH(F158)-1,999999))</f>
        <v>999999</v>
      </c>
      <c r="K158" s="15">
        <f>IF(AND(ISNUMBER(D158),H158&gt;=0,I158&gt;=0),D158,0)</f>
        <v>0</v>
      </c>
      <c r="L158" s="15">
        <f>MAX(H158,1)</f>
        <v>1</v>
      </c>
    </row>
    <row r="159">
      <c r="A159" s="8"/>
      <c r="B159" s="8"/>
      <c r="C159" s="8"/>
      <c r="D159" s="9"/>
      <c r="E159" s="10"/>
      <c r="F159" s="10"/>
      <c r="G159" s="14" t="str">
        <f>IF(COUNTA(A159:F159)=0,"",IF(A159="","⚠ Item? / ชื่อรายการ",IF(NOT(ISNUMBER(D159)),"⚠ Amount? / จำนวนเงิน",IF(H159&lt;0,"⚠ How often? / ความถี่",IF(I159&lt;0,"⚠ First due month? / เดือนแรก",IF(J159&lt;I159,"⚠ End before first / สิ้นสุดก่อนเริ่ม","✓"))))))</f>
        <v/>
      </c>
      <c r="H159" s="15">
        <f>IF(C159="",-1,IF(OR(ISNUMBER(SEARCH("Monthly",C159)),ISNUMBER(SEARCH("รายเดือน",C159))),1,IF(OR(ISNUMBER(SEARCH("Quarterly",C159)),ISNUMBER(SEARCH("ไตรมาส",C159))),3,IF(OR(ISNUMBER(SEARCH("Twice",C159)),ISNUMBER(SEARCH("สองครั้ง",C159)),ISNUMBER(SEARCH("2 ครั้ง",C159))),6,IF(OR(ISNUMBER(SEARCH("Annual",C159)),ISNUMBER(SEARCH("Yearly",C159)),ISNUMBER(SEARCH("รายปี",C159))),12,IF(OR(ISNUMBER(SEARCH("One-off",C159)),ISNUMBER(SEARCH("Once",C159)),ISNUMBER(SEARCH("ครั้งเดียว",C159))),0,-1))))))</f>
        <v>-1</v>
      </c>
      <c r="I159" s="15">
        <f>IF(ISNUMBER(E159),YEAR(E159)*12+MONTH(E159)-1,IF(AND(E159="",H159=1),0,-1))</f>
        <v>-1</v>
      </c>
      <c r="J159" s="15">
        <f>IF(H159=0,I159,IF(ISNUMBER(F159),YEAR(F159)*12+MONTH(F159)-1,999999))</f>
        <v>999999</v>
      </c>
      <c r="K159" s="15">
        <f>IF(AND(ISNUMBER(D159),H159&gt;=0,I159&gt;=0),D159,0)</f>
        <v>0</v>
      </c>
      <c r="L159" s="15">
        <f>MAX(H159,1)</f>
        <v>1</v>
      </c>
    </row>
    <row r="160">
      <c r="A160" s="8"/>
      <c r="B160" s="8"/>
      <c r="C160" s="8"/>
      <c r="D160" s="9"/>
      <c r="E160" s="10"/>
      <c r="F160" s="10"/>
      <c r="G160" s="14" t="str">
        <f>IF(COUNTA(A160:F160)=0,"",IF(A160="","⚠ Item? / ชื่อรายการ",IF(NOT(ISNUMBER(D160)),"⚠ Amount? / จำนวนเงิน",IF(H160&lt;0,"⚠ How often? / ความถี่",IF(I160&lt;0,"⚠ First due month? / เดือนแรก",IF(J160&lt;I160,"⚠ End before first / สิ้นสุดก่อนเริ่ม","✓"))))))</f>
        <v/>
      </c>
      <c r="H160" s="15">
        <f>IF(C160="",-1,IF(OR(ISNUMBER(SEARCH("Monthly",C160)),ISNUMBER(SEARCH("รายเดือน",C160))),1,IF(OR(ISNUMBER(SEARCH("Quarterly",C160)),ISNUMBER(SEARCH("ไตรมาส",C160))),3,IF(OR(ISNUMBER(SEARCH("Twice",C160)),ISNUMBER(SEARCH("สองครั้ง",C160)),ISNUMBER(SEARCH("2 ครั้ง",C160))),6,IF(OR(ISNUMBER(SEARCH("Annual",C160)),ISNUMBER(SEARCH("Yearly",C160)),ISNUMBER(SEARCH("รายปี",C160))),12,IF(OR(ISNUMBER(SEARCH("One-off",C160)),ISNUMBER(SEARCH("Once",C160)),ISNUMBER(SEARCH("ครั้งเดียว",C160))),0,-1))))))</f>
        <v>-1</v>
      </c>
      <c r="I160" s="15">
        <f>IF(ISNUMBER(E160),YEAR(E160)*12+MONTH(E160)-1,IF(AND(E160="",H160=1),0,-1))</f>
        <v>-1</v>
      </c>
      <c r="J160" s="15">
        <f>IF(H160=0,I160,IF(ISNUMBER(F160),YEAR(F160)*12+MONTH(F160)-1,999999))</f>
        <v>999999</v>
      </c>
      <c r="K160" s="15">
        <f>IF(AND(ISNUMBER(D160),H160&gt;=0,I160&gt;=0),D160,0)</f>
        <v>0</v>
      </c>
      <c r="L160" s="15">
        <f>MAX(H160,1)</f>
        <v>1</v>
      </c>
    </row>
    <row r="161">
      <c r="A161" s="8"/>
      <c r="B161" s="8"/>
      <c r="C161" s="8"/>
      <c r="D161" s="9"/>
      <c r="E161" s="10"/>
      <c r="F161" s="10"/>
      <c r="G161" s="14" t="str">
        <f>IF(COUNTA(A161:F161)=0,"",IF(A161="","⚠ Item? / ชื่อรายการ",IF(NOT(ISNUMBER(D161)),"⚠ Amount? / จำนวนเงิน",IF(H161&lt;0,"⚠ How often? / ความถี่",IF(I161&lt;0,"⚠ First due month? / เดือนแรก",IF(J161&lt;I161,"⚠ End before first / สิ้นสุดก่อนเริ่ม","✓"))))))</f>
        <v/>
      </c>
      <c r="H161" s="15">
        <f>IF(C161="",-1,IF(OR(ISNUMBER(SEARCH("Monthly",C161)),ISNUMBER(SEARCH("รายเดือน",C161))),1,IF(OR(ISNUMBER(SEARCH("Quarterly",C161)),ISNUMBER(SEARCH("ไตรมาส",C161))),3,IF(OR(ISNUMBER(SEARCH("Twice",C161)),ISNUMBER(SEARCH("สองครั้ง",C161)),ISNUMBER(SEARCH("2 ครั้ง",C161))),6,IF(OR(ISNUMBER(SEARCH("Annual",C161)),ISNUMBER(SEARCH("Yearly",C161)),ISNUMBER(SEARCH("รายปี",C161))),12,IF(OR(ISNUMBER(SEARCH("One-off",C161)),ISNUMBER(SEARCH("Once",C161)),ISNUMBER(SEARCH("ครั้งเดียว",C161))),0,-1))))))</f>
        <v>-1</v>
      </c>
      <c r="I161" s="15">
        <f>IF(ISNUMBER(E161),YEAR(E161)*12+MONTH(E161)-1,IF(AND(E161="",H161=1),0,-1))</f>
        <v>-1</v>
      </c>
      <c r="J161" s="15">
        <f>IF(H161=0,I161,IF(ISNUMBER(F161),YEAR(F161)*12+MONTH(F161)-1,999999))</f>
        <v>999999</v>
      </c>
      <c r="K161" s="15">
        <f>IF(AND(ISNUMBER(D161),H161&gt;=0,I161&gt;=0),D161,0)</f>
        <v>0</v>
      </c>
      <c r="L161" s="15">
        <f>MAX(H161,1)</f>
        <v>1</v>
      </c>
    </row>
    <row r="162">
      <c r="A162" s="8"/>
      <c r="B162" s="8"/>
      <c r="C162" s="8"/>
      <c r="D162" s="9"/>
      <c r="E162" s="10"/>
      <c r="F162" s="10"/>
      <c r="G162" s="14" t="str">
        <f>IF(COUNTA(A162:F162)=0,"",IF(A162="","⚠ Item? / ชื่อรายการ",IF(NOT(ISNUMBER(D162)),"⚠ Amount? / จำนวนเงิน",IF(H162&lt;0,"⚠ How often? / ความถี่",IF(I162&lt;0,"⚠ First due month? / เดือนแรก",IF(J162&lt;I162,"⚠ End before first / สิ้นสุดก่อนเริ่ม","✓"))))))</f>
        <v/>
      </c>
      <c r="H162" s="15">
        <f>IF(C162="",-1,IF(OR(ISNUMBER(SEARCH("Monthly",C162)),ISNUMBER(SEARCH("รายเดือน",C162))),1,IF(OR(ISNUMBER(SEARCH("Quarterly",C162)),ISNUMBER(SEARCH("ไตรมาส",C162))),3,IF(OR(ISNUMBER(SEARCH("Twice",C162)),ISNUMBER(SEARCH("สองครั้ง",C162)),ISNUMBER(SEARCH("2 ครั้ง",C162))),6,IF(OR(ISNUMBER(SEARCH("Annual",C162)),ISNUMBER(SEARCH("Yearly",C162)),ISNUMBER(SEARCH("รายปี",C162))),12,IF(OR(ISNUMBER(SEARCH("One-off",C162)),ISNUMBER(SEARCH("Once",C162)),ISNUMBER(SEARCH("ครั้งเดียว",C162))),0,-1))))))</f>
        <v>-1</v>
      </c>
      <c r="I162" s="15">
        <f>IF(ISNUMBER(E162),YEAR(E162)*12+MONTH(E162)-1,IF(AND(E162="",H162=1),0,-1))</f>
        <v>-1</v>
      </c>
      <c r="J162" s="15">
        <f>IF(H162=0,I162,IF(ISNUMBER(F162),YEAR(F162)*12+MONTH(F162)-1,999999))</f>
        <v>999999</v>
      </c>
      <c r="K162" s="15">
        <f>IF(AND(ISNUMBER(D162),H162&gt;=0,I162&gt;=0),D162,0)</f>
        <v>0</v>
      </c>
      <c r="L162" s="15">
        <f>MAX(H162,1)</f>
        <v>1</v>
      </c>
    </row>
    <row r="163">
      <c r="A163" s="8"/>
      <c r="B163" s="8"/>
      <c r="C163" s="8"/>
      <c r="D163" s="9"/>
      <c r="E163" s="10"/>
      <c r="F163" s="10"/>
      <c r="G163" s="14" t="str">
        <f>IF(COUNTA(A163:F163)=0,"",IF(A163="","⚠ Item? / ชื่อรายการ",IF(NOT(ISNUMBER(D163)),"⚠ Amount? / จำนวนเงิน",IF(H163&lt;0,"⚠ How often? / ความถี่",IF(I163&lt;0,"⚠ First due month? / เดือนแรก",IF(J163&lt;I163,"⚠ End before first / สิ้นสุดก่อนเริ่ม","✓"))))))</f>
        <v/>
      </c>
      <c r="H163" s="15">
        <f>IF(C163="",-1,IF(OR(ISNUMBER(SEARCH("Monthly",C163)),ISNUMBER(SEARCH("รายเดือน",C163))),1,IF(OR(ISNUMBER(SEARCH("Quarterly",C163)),ISNUMBER(SEARCH("ไตรมาส",C163))),3,IF(OR(ISNUMBER(SEARCH("Twice",C163)),ISNUMBER(SEARCH("สองครั้ง",C163)),ISNUMBER(SEARCH("2 ครั้ง",C163))),6,IF(OR(ISNUMBER(SEARCH("Annual",C163)),ISNUMBER(SEARCH("Yearly",C163)),ISNUMBER(SEARCH("รายปี",C163))),12,IF(OR(ISNUMBER(SEARCH("One-off",C163)),ISNUMBER(SEARCH("Once",C163)),ISNUMBER(SEARCH("ครั้งเดียว",C163))),0,-1))))))</f>
        <v>-1</v>
      </c>
      <c r="I163" s="15">
        <f>IF(ISNUMBER(E163),YEAR(E163)*12+MONTH(E163)-1,IF(AND(E163="",H163=1),0,-1))</f>
        <v>-1</v>
      </c>
      <c r="J163" s="15">
        <f>IF(H163=0,I163,IF(ISNUMBER(F163),YEAR(F163)*12+MONTH(F163)-1,999999))</f>
        <v>999999</v>
      </c>
      <c r="K163" s="15">
        <f>IF(AND(ISNUMBER(D163),H163&gt;=0,I163&gt;=0),D163,0)</f>
        <v>0</v>
      </c>
      <c r="L163" s="15">
        <f>MAX(H163,1)</f>
        <v>1</v>
      </c>
    </row>
    <row r="164">
      <c r="A164" s="8"/>
      <c r="B164" s="8"/>
      <c r="C164" s="8"/>
      <c r="D164" s="9"/>
      <c r="E164" s="10"/>
      <c r="F164" s="10"/>
      <c r="G164" s="14" t="str">
        <f>IF(COUNTA(A164:F164)=0,"",IF(A164="","⚠ Item? / ชื่อรายการ",IF(NOT(ISNUMBER(D164)),"⚠ Amount? / จำนวนเงิน",IF(H164&lt;0,"⚠ How often? / ความถี่",IF(I164&lt;0,"⚠ First due month? / เดือนแรก",IF(J164&lt;I164,"⚠ End before first / สิ้นสุดก่อนเริ่ม","✓"))))))</f>
        <v/>
      </c>
      <c r="H164" s="15">
        <f>IF(C164="",-1,IF(OR(ISNUMBER(SEARCH("Monthly",C164)),ISNUMBER(SEARCH("รายเดือน",C164))),1,IF(OR(ISNUMBER(SEARCH("Quarterly",C164)),ISNUMBER(SEARCH("ไตรมาส",C164))),3,IF(OR(ISNUMBER(SEARCH("Twice",C164)),ISNUMBER(SEARCH("สองครั้ง",C164)),ISNUMBER(SEARCH("2 ครั้ง",C164))),6,IF(OR(ISNUMBER(SEARCH("Annual",C164)),ISNUMBER(SEARCH("Yearly",C164)),ISNUMBER(SEARCH("รายปี",C164))),12,IF(OR(ISNUMBER(SEARCH("One-off",C164)),ISNUMBER(SEARCH("Once",C164)),ISNUMBER(SEARCH("ครั้งเดียว",C164))),0,-1))))))</f>
        <v>-1</v>
      </c>
      <c r="I164" s="15">
        <f>IF(ISNUMBER(E164),YEAR(E164)*12+MONTH(E164)-1,IF(AND(E164="",H164=1),0,-1))</f>
        <v>-1</v>
      </c>
      <c r="J164" s="15">
        <f>IF(H164=0,I164,IF(ISNUMBER(F164),YEAR(F164)*12+MONTH(F164)-1,999999))</f>
        <v>999999</v>
      </c>
      <c r="K164" s="15">
        <f>IF(AND(ISNUMBER(D164),H164&gt;=0,I164&gt;=0),D164,0)</f>
        <v>0</v>
      </c>
      <c r="L164" s="15">
        <f>MAX(H164,1)</f>
        <v>1</v>
      </c>
    </row>
    <row r="165">
      <c r="A165" s="8"/>
      <c r="B165" s="8"/>
      <c r="C165" s="8"/>
      <c r="D165" s="9"/>
      <c r="E165" s="10"/>
      <c r="F165" s="10"/>
      <c r="G165" s="14" t="str">
        <f>IF(COUNTA(A165:F165)=0,"",IF(A165="","⚠ Item? / ชื่อรายการ",IF(NOT(ISNUMBER(D165)),"⚠ Amount? / จำนวนเงิน",IF(H165&lt;0,"⚠ How often? / ความถี่",IF(I165&lt;0,"⚠ First due month? / เดือนแรก",IF(J165&lt;I165,"⚠ End before first / สิ้นสุดก่อนเริ่ม","✓"))))))</f>
        <v/>
      </c>
      <c r="H165" s="15">
        <f>IF(C165="",-1,IF(OR(ISNUMBER(SEARCH("Monthly",C165)),ISNUMBER(SEARCH("รายเดือน",C165))),1,IF(OR(ISNUMBER(SEARCH("Quarterly",C165)),ISNUMBER(SEARCH("ไตรมาส",C165))),3,IF(OR(ISNUMBER(SEARCH("Twice",C165)),ISNUMBER(SEARCH("สองครั้ง",C165)),ISNUMBER(SEARCH("2 ครั้ง",C165))),6,IF(OR(ISNUMBER(SEARCH("Annual",C165)),ISNUMBER(SEARCH("Yearly",C165)),ISNUMBER(SEARCH("รายปี",C165))),12,IF(OR(ISNUMBER(SEARCH("One-off",C165)),ISNUMBER(SEARCH("Once",C165)),ISNUMBER(SEARCH("ครั้งเดียว",C165))),0,-1))))))</f>
        <v>-1</v>
      </c>
      <c r="I165" s="15">
        <f>IF(ISNUMBER(E165),YEAR(E165)*12+MONTH(E165)-1,IF(AND(E165="",H165=1),0,-1))</f>
        <v>-1</v>
      </c>
      <c r="J165" s="15">
        <f>IF(H165=0,I165,IF(ISNUMBER(F165),YEAR(F165)*12+MONTH(F165)-1,999999))</f>
        <v>999999</v>
      </c>
      <c r="K165" s="15">
        <f>IF(AND(ISNUMBER(D165),H165&gt;=0,I165&gt;=0),D165,0)</f>
        <v>0</v>
      </c>
      <c r="L165" s="15">
        <f>MAX(H165,1)</f>
        <v>1</v>
      </c>
    </row>
    <row r="166">
      <c r="A166" s="8"/>
      <c r="B166" s="8"/>
      <c r="C166" s="8"/>
      <c r="D166" s="9"/>
      <c r="E166" s="10"/>
      <c r="F166" s="10"/>
      <c r="G166" s="14" t="str">
        <f>IF(COUNTA(A166:F166)=0,"",IF(A166="","⚠ Item? / ชื่อรายการ",IF(NOT(ISNUMBER(D166)),"⚠ Amount? / จำนวนเงิน",IF(H166&lt;0,"⚠ How often? / ความถี่",IF(I166&lt;0,"⚠ First due month? / เดือนแรก",IF(J166&lt;I166,"⚠ End before first / สิ้นสุดก่อนเริ่ม","✓"))))))</f>
        <v/>
      </c>
      <c r="H166" s="15">
        <f>IF(C166="",-1,IF(OR(ISNUMBER(SEARCH("Monthly",C166)),ISNUMBER(SEARCH("รายเดือน",C166))),1,IF(OR(ISNUMBER(SEARCH("Quarterly",C166)),ISNUMBER(SEARCH("ไตรมาส",C166))),3,IF(OR(ISNUMBER(SEARCH("Twice",C166)),ISNUMBER(SEARCH("สองครั้ง",C166)),ISNUMBER(SEARCH("2 ครั้ง",C166))),6,IF(OR(ISNUMBER(SEARCH("Annual",C166)),ISNUMBER(SEARCH("Yearly",C166)),ISNUMBER(SEARCH("รายปี",C166))),12,IF(OR(ISNUMBER(SEARCH("One-off",C166)),ISNUMBER(SEARCH("Once",C166)),ISNUMBER(SEARCH("ครั้งเดียว",C166))),0,-1))))))</f>
        <v>-1</v>
      </c>
      <c r="I166" s="15">
        <f>IF(ISNUMBER(E166),YEAR(E166)*12+MONTH(E166)-1,IF(AND(E166="",H166=1),0,-1))</f>
        <v>-1</v>
      </c>
      <c r="J166" s="15">
        <f>IF(H166=0,I166,IF(ISNUMBER(F166),YEAR(F166)*12+MONTH(F166)-1,999999))</f>
        <v>999999</v>
      </c>
      <c r="K166" s="15">
        <f>IF(AND(ISNUMBER(D166),H166&gt;=0,I166&gt;=0),D166,0)</f>
        <v>0</v>
      </c>
      <c r="L166" s="15">
        <f>MAX(H166,1)</f>
        <v>1</v>
      </c>
    </row>
    <row r="167">
      <c r="A167" s="8"/>
      <c r="B167" s="8"/>
      <c r="C167" s="8"/>
      <c r="D167" s="9"/>
      <c r="E167" s="10"/>
      <c r="F167" s="10"/>
      <c r="G167" s="14" t="str">
        <f>IF(COUNTA(A167:F167)=0,"",IF(A167="","⚠ Item? / ชื่อรายการ",IF(NOT(ISNUMBER(D167)),"⚠ Amount? / จำนวนเงิน",IF(H167&lt;0,"⚠ How often? / ความถี่",IF(I167&lt;0,"⚠ First due month? / เดือนแรก",IF(J167&lt;I167,"⚠ End before first / สิ้นสุดก่อนเริ่ม","✓"))))))</f>
        <v/>
      </c>
      <c r="H167" s="15">
        <f>IF(C167="",-1,IF(OR(ISNUMBER(SEARCH("Monthly",C167)),ISNUMBER(SEARCH("รายเดือน",C167))),1,IF(OR(ISNUMBER(SEARCH("Quarterly",C167)),ISNUMBER(SEARCH("ไตรมาส",C167))),3,IF(OR(ISNUMBER(SEARCH("Twice",C167)),ISNUMBER(SEARCH("สองครั้ง",C167)),ISNUMBER(SEARCH("2 ครั้ง",C167))),6,IF(OR(ISNUMBER(SEARCH("Annual",C167)),ISNUMBER(SEARCH("Yearly",C167)),ISNUMBER(SEARCH("รายปี",C167))),12,IF(OR(ISNUMBER(SEARCH("One-off",C167)),ISNUMBER(SEARCH("Once",C167)),ISNUMBER(SEARCH("ครั้งเดียว",C167))),0,-1))))))</f>
        <v>-1</v>
      </c>
      <c r="I167" s="15">
        <f>IF(ISNUMBER(E167),YEAR(E167)*12+MONTH(E167)-1,IF(AND(E167="",H167=1),0,-1))</f>
        <v>-1</v>
      </c>
      <c r="J167" s="15">
        <f>IF(H167=0,I167,IF(ISNUMBER(F167),YEAR(F167)*12+MONTH(F167)-1,999999))</f>
        <v>999999</v>
      </c>
      <c r="K167" s="15">
        <f>IF(AND(ISNUMBER(D167),H167&gt;=0,I167&gt;=0),D167,0)</f>
        <v>0</v>
      </c>
      <c r="L167" s="15">
        <f>MAX(H167,1)</f>
        <v>1</v>
      </c>
    </row>
    <row r="168">
      <c r="A168" s="8"/>
      <c r="B168" s="8"/>
      <c r="C168" s="8"/>
      <c r="D168" s="9"/>
      <c r="E168" s="10"/>
      <c r="F168" s="10"/>
      <c r="G168" s="14" t="str">
        <f>IF(COUNTA(A168:F168)=0,"",IF(A168="","⚠ Item? / ชื่อรายการ",IF(NOT(ISNUMBER(D168)),"⚠ Amount? / จำนวนเงิน",IF(H168&lt;0,"⚠ How often? / ความถี่",IF(I168&lt;0,"⚠ First due month? / เดือนแรก",IF(J168&lt;I168,"⚠ End before first / สิ้นสุดก่อนเริ่ม","✓"))))))</f>
        <v/>
      </c>
      <c r="H168" s="15">
        <f>IF(C168="",-1,IF(OR(ISNUMBER(SEARCH("Monthly",C168)),ISNUMBER(SEARCH("รายเดือน",C168))),1,IF(OR(ISNUMBER(SEARCH("Quarterly",C168)),ISNUMBER(SEARCH("ไตรมาส",C168))),3,IF(OR(ISNUMBER(SEARCH("Twice",C168)),ISNUMBER(SEARCH("สองครั้ง",C168)),ISNUMBER(SEARCH("2 ครั้ง",C168))),6,IF(OR(ISNUMBER(SEARCH("Annual",C168)),ISNUMBER(SEARCH("Yearly",C168)),ISNUMBER(SEARCH("รายปี",C168))),12,IF(OR(ISNUMBER(SEARCH("One-off",C168)),ISNUMBER(SEARCH("Once",C168)),ISNUMBER(SEARCH("ครั้งเดียว",C168))),0,-1))))))</f>
        <v>-1</v>
      </c>
      <c r="I168" s="15">
        <f>IF(ISNUMBER(E168),YEAR(E168)*12+MONTH(E168)-1,IF(AND(E168="",H168=1),0,-1))</f>
        <v>-1</v>
      </c>
      <c r="J168" s="15">
        <f>IF(H168=0,I168,IF(ISNUMBER(F168),YEAR(F168)*12+MONTH(F168)-1,999999))</f>
        <v>999999</v>
      </c>
      <c r="K168" s="15">
        <f>IF(AND(ISNUMBER(D168),H168&gt;=0,I168&gt;=0),D168,0)</f>
        <v>0</v>
      </c>
      <c r="L168" s="15">
        <f>MAX(H168,1)</f>
        <v>1</v>
      </c>
    </row>
    <row r="169">
      <c r="A169" s="8"/>
      <c r="B169" s="8"/>
      <c r="C169" s="8"/>
      <c r="D169" s="9"/>
      <c r="E169" s="10"/>
      <c r="F169" s="10"/>
      <c r="G169" s="14" t="str">
        <f>IF(COUNTA(A169:F169)=0,"",IF(A169="","⚠ Item? / ชื่อรายการ",IF(NOT(ISNUMBER(D169)),"⚠ Amount? / จำนวนเงิน",IF(H169&lt;0,"⚠ How often? / ความถี่",IF(I169&lt;0,"⚠ First due month? / เดือนแรก",IF(J169&lt;I169,"⚠ End before first / สิ้นสุดก่อนเริ่ม","✓"))))))</f>
        <v/>
      </c>
      <c r="H169" s="15">
        <f>IF(C169="",-1,IF(OR(ISNUMBER(SEARCH("Monthly",C169)),ISNUMBER(SEARCH("รายเดือน",C169))),1,IF(OR(ISNUMBER(SEARCH("Quarterly",C169)),ISNUMBER(SEARCH("ไตรมาส",C169))),3,IF(OR(ISNUMBER(SEARCH("Twice",C169)),ISNUMBER(SEARCH("สองครั้ง",C169)),ISNUMBER(SEARCH("2 ครั้ง",C169))),6,IF(OR(ISNUMBER(SEARCH("Annual",C169)),ISNUMBER(SEARCH("Yearly",C169)),ISNUMBER(SEARCH("รายปี",C169))),12,IF(OR(ISNUMBER(SEARCH("One-off",C169)),ISNUMBER(SEARCH("Once",C169)),ISNUMBER(SEARCH("ครั้งเดียว",C169))),0,-1))))))</f>
        <v>-1</v>
      </c>
      <c r="I169" s="15">
        <f>IF(ISNUMBER(E169),YEAR(E169)*12+MONTH(E169)-1,IF(AND(E169="",H169=1),0,-1))</f>
        <v>-1</v>
      </c>
      <c r="J169" s="15">
        <f>IF(H169=0,I169,IF(ISNUMBER(F169),YEAR(F169)*12+MONTH(F169)-1,999999))</f>
        <v>999999</v>
      </c>
      <c r="K169" s="15">
        <f>IF(AND(ISNUMBER(D169),H169&gt;=0,I169&gt;=0),D169,0)</f>
        <v>0</v>
      </c>
      <c r="L169" s="15">
        <f>MAX(H169,1)</f>
        <v>1</v>
      </c>
    </row>
    <row r="170">
      <c r="A170" s="8"/>
      <c r="B170" s="8"/>
      <c r="C170" s="8"/>
      <c r="D170" s="9"/>
      <c r="E170" s="10"/>
      <c r="F170" s="10"/>
      <c r="G170" s="14" t="str">
        <f>IF(COUNTA(A170:F170)=0,"",IF(A170="","⚠ Item? / ชื่อรายการ",IF(NOT(ISNUMBER(D170)),"⚠ Amount? / จำนวนเงิน",IF(H170&lt;0,"⚠ How often? / ความถี่",IF(I170&lt;0,"⚠ First due month? / เดือนแรก",IF(J170&lt;I170,"⚠ End before first / สิ้นสุดก่อนเริ่ม","✓"))))))</f>
        <v/>
      </c>
      <c r="H170" s="15">
        <f>IF(C170="",-1,IF(OR(ISNUMBER(SEARCH("Monthly",C170)),ISNUMBER(SEARCH("รายเดือน",C170))),1,IF(OR(ISNUMBER(SEARCH("Quarterly",C170)),ISNUMBER(SEARCH("ไตรมาส",C170))),3,IF(OR(ISNUMBER(SEARCH("Twice",C170)),ISNUMBER(SEARCH("สองครั้ง",C170)),ISNUMBER(SEARCH("2 ครั้ง",C170))),6,IF(OR(ISNUMBER(SEARCH("Annual",C170)),ISNUMBER(SEARCH("Yearly",C170)),ISNUMBER(SEARCH("รายปี",C170))),12,IF(OR(ISNUMBER(SEARCH("One-off",C170)),ISNUMBER(SEARCH("Once",C170)),ISNUMBER(SEARCH("ครั้งเดียว",C170))),0,-1))))))</f>
        <v>-1</v>
      </c>
      <c r="I170" s="15">
        <f>IF(ISNUMBER(E170),YEAR(E170)*12+MONTH(E170)-1,IF(AND(E170="",H170=1),0,-1))</f>
        <v>-1</v>
      </c>
      <c r="J170" s="15">
        <f>IF(H170=0,I170,IF(ISNUMBER(F170),YEAR(F170)*12+MONTH(F170)-1,999999))</f>
        <v>999999</v>
      </c>
      <c r="K170" s="15">
        <f>IF(AND(ISNUMBER(D170),H170&gt;=0,I170&gt;=0),D170,0)</f>
        <v>0</v>
      </c>
      <c r="L170" s="15">
        <f>MAX(H170,1)</f>
        <v>1</v>
      </c>
    </row>
    <row r="171">
      <c r="A171" s="8"/>
      <c r="B171" s="8"/>
      <c r="C171" s="8"/>
      <c r="D171" s="9"/>
      <c r="E171" s="10"/>
      <c r="F171" s="10"/>
      <c r="G171" s="14" t="str">
        <f>IF(COUNTA(A171:F171)=0,"",IF(A171="","⚠ Item? / ชื่อรายการ",IF(NOT(ISNUMBER(D171)),"⚠ Amount? / จำนวนเงิน",IF(H171&lt;0,"⚠ How often? / ความถี่",IF(I171&lt;0,"⚠ First due month? / เดือนแรก",IF(J171&lt;I171,"⚠ End before first / สิ้นสุดก่อนเริ่ม","✓"))))))</f>
        <v/>
      </c>
      <c r="H171" s="15">
        <f>IF(C171="",-1,IF(OR(ISNUMBER(SEARCH("Monthly",C171)),ISNUMBER(SEARCH("รายเดือน",C171))),1,IF(OR(ISNUMBER(SEARCH("Quarterly",C171)),ISNUMBER(SEARCH("ไตรมาส",C171))),3,IF(OR(ISNUMBER(SEARCH("Twice",C171)),ISNUMBER(SEARCH("สองครั้ง",C171)),ISNUMBER(SEARCH("2 ครั้ง",C171))),6,IF(OR(ISNUMBER(SEARCH("Annual",C171)),ISNUMBER(SEARCH("Yearly",C171)),ISNUMBER(SEARCH("รายปี",C171))),12,IF(OR(ISNUMBER(SEARCH("One-off",C171)),ISNUMBER(SEARCH("Once",C171)),ISNUMBER(SEARCH("ครั้งเดียว",C171))),0,-1))))))</f>
        <v>-1</v>
      </c>
      <c r="I171" s="15">
        <f>IF(ISNUMBER(E171),YEAR(E171)*12+MONTH(E171)-1,IF(AND(E171="",H171=1),0,-1))</f>
        <v>-1</v>
      </c>
      <c r="J171" s="15">
        <f>IF(H171=0,I171,IF(ISNUMBER(F171),YEAR(F171)*12+MONTH(F171)-1,999999))</f>
        <v>999999</v>
      </c>
      <c r="K171" s="15">
        <f>IF(AND(ISNUMBER(D171),H171&gt;=0,I171&gt;=0),D171,0)</f>
        <v>0</v>
      </c>
      <c r="L171" s="15">
        <f>MAX(H171,1)</f>
        <v>1</v>
      </c>
    </row>
    <row r="172">
      <c r="A172" s="8"/>
      <c r="B172" s="8"/>
      <c r="C172" s="8"/>
      <c r="D172" s="9"/>
      <c r="E172" s="10"/>
      <c r="F172" s="10"/>
      <c r="G172" s="14" t="str">
        <f>IF(COUNTA(A172:F172)=0,"",IF(A172="","⚠ Item? / ชื่อรายการ",IF(NOT(ISNUMBER(D172)),"⚠ Amount? / จำนวนเงิน",IF(H172&lt;0,"⚠ How often? / ความถี่",IF(I172&lt;0,"⚠ First due month? / เดือนแรก",IF(J172&lt;I172,"⚠ End before first / สิ้นสุดก่อนเริ่ม","✓"))))))</f>
        <v/>
      </c>
      <c r="H172" s="15">
        <f>IF(C172="",-1,IF(OR(ISNUMBER(SEARCH("Monthly",C172)),ISNUMBER(SEARCH("รายเดือน",C172))),1,IF(OR(ISNUMBER(SEARCH("Quarterly",C172)),ISNUMBER(SEARCH("ไตรมาส",C172))),3,IF(OR(ISNUMBER(SEARCH("Twice",C172)),ISNUMBER(SEARCH("สองครั้ง",C172)),ISNUMBER(SEARCH("2 ครั้ง",C172))),6,IF(OR(ISNUMBER(SEARCH("Annual",C172)),ISNUMBER(SEARCH("Yearly",C172)),ISNUMBER(SEARCH("รายปี",C172))),12,IF(OR(ISNUMBER(SEARCH("One-off",C172)),ISNUMBER(SEARCH("Once",C172)),ISNUMBER(SEARCH("ครั้งเดียว",C172))),0,-1))))))</f>
        <v>-1</v>
      </c>
      <c r="I172" s="15">
        <f>IF(ISNUMBER(E172),YEAR(E172)*12+MONTH(E172)-1,IF(AND(E172="",H172=1),0,-1))</f>
        <v>-1</v>
      </c>
      <c r="J172" s="15">
        <f>IF(H172=0,I172,IF(ISNUMBER(F172),YEAR(F172)*12+MONTH(F172)-1,999999))</f>
        <v>999999</v>
      </c>
      <c r="K172" s="15">
        <f>IF(AND(ISNUMBER(D172),H172&gt;=0,I172&gt;=0),D172,0)</f>
        <v>0</v>
      </c>
      <c r="L172" s="15">
        <f>MAX(H172,1)</f>
        <v>1</v>
      </c>
    </row>
    <row r="173">
      <c r="A173" s="8"/>
      <c r="B173" s="8"/>
      <c r="C173" s="8"/>
      <c r="D173" s="9"/>
      <c r="E173" s="10"/>
      <c r="F173" s="10"/>
      <c r="G173" s="14" t="str">
        <f>IF(COUNTA(A173:F173)=0,"",IF(A173="","⚠ Item? / ชื่อรายการ",IF(NOT(ISNUMBER(D173)),"⚠ Amount? / จำนวนเงิน",IF(H173&lt;0,"⚠ How often? / ความถี่",IF(I173&lt;0,"⚠ First due month? / เดือนแรก",IF(J173&lt;I173,"⚠ End before first / สิ้นสุดก่อนเริ่ม","✓"))))))</f>
        <v/>
      </c>
      <c r="H173" s="15">
        <f>IF(C173="",-1,IF(OR(ISNUMBER(SEARCH("Monthly",C173)),ISNUMBER(SEARCH("รายเดือน",C173))),1,IF(OR(ISNUMBER(SEARCH("Quarterly",C173)),ISNUMBER(SEARCH("ไตรมาส",C173))),3,IF(OR(ISNUMBER(SEARCH("Twice",C173)),ISNUMBER(SEARCH("สองครั้ง",C173)),ISNUMBER(SEARCH("2 ครั้ง",C173))),6,IF(OR(ISNUMBER(SEARCH("Annual",C173)),ISNUMBER(SEARCH("Yearly",C173)),ISNUMBER(SEARCH("รายปี",C173))),12,IF(OR(ISNUMBER(SEARCH("One-off",C173)),ISNUMBER(SEARCH("Once",C173)),ISNUMBER(SEARCH("ครั้งเดียว",C173))),0,-1))))))</f>
        <v>-1</v>
      </c>
      <c r="I173" s="15">
        <f>IF(ISNUMBER(E173),YEAR(E173)*12+MONTH(E173)-1,IF(AND(E173="",H173=1),0,-1))</f>
        <v>-1</v>
      </c>
      <c r="J173" s="15">
        <f>IF(H173=0,I173,IF(ISNUMBER(F173),YEAR(F173)*12+MONTH(F173)-1,999999))</f>
        <v>999999</v>
      </c>
      <c r="K173" s="15">
        <f>IF(AND(ISNUMBER(D173),H173&gt;=0,I173&gt;=0),D173,0)</f>
        <v>0</v>
      </c>
      <c r="L173" s="15">
        <f>MAX(H173,1)</f>
        <v>1</v>
      </c>
    </row>
    <row r="174">
      <c r="A174" s="8"/>
      <c r="B174" s="8"/>
      <c r="C174" s="8"/>
      <c r="D174" s="9"/>
      <c r="E174" s="10"/>
      <c r="F174" s="10"/>
      <c r="G174" s="14" t="str">
        <f>IF(COUNTA(A174:F174)=0,"",IF(A174="","⚠ Item? / ชื่อรายการ",IF(NOT(ISNUMBER(D174)),"⚠ Amount? / จำนวนเงิน",IF(H174&lt;0,"⚠ How often? / ความถี่",IF(I174&lt;0,"⚠ First due month? / เดือนแรก",IF(J174&lt;I174,"⚠ End before first / สิ้นสุดก่อนเริ่ม","✓"))))))</f>
        <v/>
      </c>
      <c r="H174" s="15">
        <f>IF(C174="",-1,IF(OR(ISNUMBER(SEARCH("Monthly",C174)),ISNUMBER(SEARCH("รายเดือน",C174))),1,IF(OR(ISNUMBER(SEARCH("Quarterly",C174)),ISNUMBER(SEARCH("ไตรมาส",C174))),3,IF(OR(ISNUMBER(SEARCH("Twice",C174)),ISNUMBER(SEARCH("สองครั้ง",C174)),ISNUMBER(SEARCH("2 ครั้ง",C174))),6,IF(OR(ISNUMBER(SEARCH("Annual",C174)),ISNUMBER(SEARCH("Yearly",C174)),ISNUMBER(SEARCH("รายปี",C174))),12,IF(OR(ISNUMBER(SEARCH("One-off",C174)),ISNUMBER(SEARCH("Once",C174)),ISNUMBER(SEARCH("ครั้งเดียว",C174))),0,-1))))))</f>
        <v>-1</v>
      </c>
      <c r="I174" s="15">
        <f>IF(ISNUMBER(E174),YEAR(E174)*12+MONTH(E174)-1,IF(AND(E174="",H174=1),0,-1))</f>
        <v>-1</v>
      </c>
      <c r="J174" s="15">
        <f>IF(H174=0,I174,IF(ISNUMBER(F174),YEAR(F174)*12+MONTH(F174)-1,999999))</f>
        <v>999999</v>
      </c>
      <c r="K174" s="15">
        <f>IF(AND(ISNUMBER(D174),H174&gt;=0,I174&gt;=0),D174,0)</f>
        <v>0</v>
      </c>
      <c r="L174" s="15">
        <f>MAX(H174,1)</f>
        <v>1</v>
      </c>
    </row>
    <row r="175">
      <c r="A175" s="8"/>
      <c r="B175" s="8"/>
      <c r="C175" s="8"/>
      <c r="D175" s="9"/>
      <c r="E175" s="10"/>
      <c r="F175" s="10"/>
      <c r="G175" s="14" t="str">
        <f>IF(COUNTA(A175:F175)=0,"",IF(A175="","⚠ Item? / ชื่อรายการ",IF(NOT(ISNUMBER(D175)),"⚠ Amount? / จำนวนเงิน",IF(H175&lt;0,"⚠ How often? / ความถี่",IF(I175&lt;0,"⚠ First due month? / เดือนแรก",IF(J175&lt;I175,"⚠ End before first / สิ้นสุดก่อนเริ่ม","✓"))))))</f>
        <v/>
      </c>
      <c r="H175" s="15">
        <f>IF(C175="",-1,IF(OR(ISNUMBER(SEARCH("Monthly",C175)),ISNUMBER(SEARCH("รายเดือน",C175))),1,IF(OR(ISNUMBER(SEARCH("Quarterly",C175)),ISNUMBER(SEARCH("ไตรมาส",C175))),3,IF(OR(ISNUMBER(SEARCH("Twice",C175)),ISNUMBER(SEARCH("สองครั้ง",C175)),ISNUMBER(SEARCH("2 ครั้ง",C175))),6,IF(OR(ISNUMBER(SEARCH("Annual",C175)),ISNUMBER(SEARCH("Yearly",C175)),ISNUMBER(SEARCH("รายปี",C175))),12,IF(OR(ISNUMBER(SEARCH("One-off",C175)),ISNUMBER(SEARCH("Once",C175)),ISNUMBER(SEARCH("ครั้งเดียว",C175))),0,-1))))))</f>
        <v>-1</v>
      </c>
      <c r="I175" s="15">
        <f>IF(ISNUMBER(E175),YEAR(E175)*12+MONTH(E175)-1,IF(AND(E175="",H175=1),0,-1))</f>
        <v>-1</v>
      </c>
      <c r="J175" s="15">
        <f>IF(H175=0,I175,IF(ISNUMBER(F175),YEAR(F175)*12+MONTH(F175)-1,999999))</f>
        <v>999999</v>
      </c>
      <c r="K175" s="15">
        <f>IF(AND(ISNUMBER(D175),H175&gt;=0,I175&gt;=0),D175,0)</f>
        <v>0</v>
      </c>
      <c r="L175" s="15">
        <f>MAX(H175,1)</f>
        <v>1</v>
      </c>
    </row>
    <row r="176">
      <c r="A176" s="8"/>
      <c r="B176" s="8"/>
      <c r="C176" s="8"/>
      <c r="D176" s="9"/>
      <c r="E176" s="10"/>
      <c r="F176" s="10"/>
      <c r="G176" s="14" t="str">
        <f>IF(COUNTA(A176:F176)=0,"",IF(A176="","⚠ Item? / ชื่อรายการ",IF(NOT(ISNUMBER(D176)),"⚠ Amount? / จำนวนเงิน",IF(H176&lt;0,"⚠ How often? / ความถี่",IF(I176&lt;0,"⚠ First due month? / เดือนแรก",IF(J176&lt;I176,"⚠ End before first / สิ้นสุดก่อนเริ่ม","✓"))))))</f>
        <v/>
      </c>
      <c r="H176" s="15">
        <f>IF(C176="",-1,IF(OR(ISNUMBER(SEARCH("Monthly",C176)),ISNUMBER(SEARCH("รายเดือน",C176))),1,IF(OR(ISNUMBER(SEARCH("Quarterly",C176)),ISNUMBER(SEARCH("ไตรมาส",C176))),3,IF(OR(ISNUMBER(SEARCH("Twice",C176)),ISNUMBER(SEARCH("สองครั้ง",C176)),ISNUMBER(SEARCH("2 ครั้ง",C176))),6,IF(OR(ISNUMBER(SEARCH("Annual",C176)),ISNUMBER(SEARCH("Yearly",C176)),ISNUMBER(SEARCH("รายปี",C176))),12,IF(OR(ISNUMBER(SEARCH("One-off",C176)),ISNUMBER(SEARCH("Once",C176)),ISNUMBER(SEARCH("ครั้งเดียว",C176))),0,-1))))))</f>
        <v>-1</v>
      </c>
      <c r="I176" s="15">
        <f>IF(ISNUMBER(E176),YEAR(E176)*12+MONTH(E176)-1,IF(AND(E176="",H176=1),0,-1))</f>
        <v>-1</v>
      </c>
      <c r="J176" s="15">
        <f>IF(H176=0,I176,IF(ISNUMBER(F176),YEAR(F176)*12+MONTH(F176)-1,999999))</f>
        <v>999999</v>
      </c>
      <c r="K176" s="15">
        <f>IF(AND(ISNUMBER(D176),H176&gt;=0,I176&gt;=0),D176,0)</f>
        <v>0</v>
      </c>
      <c r="L176" s="15">
        <f>MAX(H176,1)</f>
        <v>1</v>
      </c>
    </row>
    <row r="177">
      <c r="A177" s="8"/>
      <c r="B177" s="8"/>
      <c r="C177" s="8"/>
      <c r="D177" s="9"/>
      <c r="E177" s="10"/>
      <c r="F177" s="10"/>
      <c r="G177" s="14" t="str">
        <f>IF(COUNTA(A177:F177)=0,"",IF(A177="","⚠ Item? / ชื่อรายการ",IF(NOT(ISNUMBER(D177)),"⚠ Amount? / จำนวนเงิน",IF(H177&lt;0,"⚠ How often? / ความถี่",IF(I177&lt;0,"⚠ First due month? / เดือนแรก",IF(J177&lt;I177,"⚠ End before first / สิ้นสุดก่อนเริ่ม","✓"))))))</f>
        <v/>
      </c>
      <c r="H177" s="15">
        <f>IF(C177="",-1,IF(OR(ISNUMBER(SEARCH("Monthly",C177)),ISNUMBER(SEARCH("รายเดือน",C177))),1,IF(OR(ISNUMBER(SEARCH("Quarterly",C177)),ISNUMBER(SEARCH("ไตรมาส",C177))),3,IF(OR(ISNUMBER(SEARCH("Twice",C177)),ISNUMBER(SEARCH("สองครั้ง",C177)),ISNUMBER(SEARCH("2 ครั้ง",C177))),6,IF(OR(ISNUMBER(SEARCH("Annual",C177)),ISNUMBER(SEARCH("Yearly",C177)),ISNUMBER(SEARCH("รายปี",C177))),12,IF(OR(ISNUMBER(SEARCH("One-off",C177)),ISNUMBER(SEARCH("Once",C177)),ISNUMBER(SEARCH("ครั้งเดียว",C177))),0,-1))))))</f>
        <v>-1</v>
      </c>
      <c r="I177" s="15">
        <f>IF(ISNUMBER(E177),YEAR(E177)*12+MONTH(E177)-1,IF(AND(E177="",H177=1),0,-1))</f>
        <v>-1</v>
      </c>
      <c r="J177" s="15">
        <f>IF(H177=0,I177,IF(ISNUMBER(F177),YEAR(F177)*12+MONTH(F177)-1,999999))</f>
        <v>999999</v>
      </c>
      <c r="K177" s="15">
        <f>IF(AND(ISNUMBER(D177),H177&gt;=0,I177&gt;=0),D177,0)</f>
        <v>0</v>
      </c>
      <c r="L177" s="15">
        <f>MAX(H177,1)</f>
        <v>1</v>
      </c>
    </row>
    <row r="178">
      <c r="A178" s="8"/>
      <c r="B178" s="8"/>
      <c r="C178" s="8"/>
      <c r="D178" s="9"/>
      <c r="E178" s="10"/>
      <c r="F178" s="10"/>
      <c r="G178" s="14" t="str">
        <f>IF(COUNTA(A178:F178)=0,"",IF(A178="","⚠ Item? / ชื่อรายการ",IF(NOT(ISNUMBER(D178)),"⚠ Amount? / จำนวนเงิน",IF(H178&lt;0,"⚠ How often? / ความถี่",IF(I178&lt;0,"⚠ First due month? / เดือนแรก",IF(J178&lt;I178,"⚠ End before first / สิ้นสุดก่อนเริ่ม","✓"))))))</f>
        <v/>
      </c>
      <c r="H178" s="15">
        <f>IF(C178="",-1,IF(OR(ISNUMBER(SEARCH("Monthly",C178)),ISNUMBER(SEARCH("รายเดือน",C178))),1,IF(OR(ISNUMBER(SEARCH("Quarterly",C178)),ISNUMBER(SEARCH("ไตรมาส",C178))),3,IF(OR(ISNUMBER(SEARCH("Twice",C178)),ISNUMBER(SEARCH("สองครั้ง",C178)),ISNUMBER(SEARCH("2 ครั้ง",C178))),6,IF(OR(ISNUMBER(SEARCH("Annual",C178)),ISNUMBER(SEARCH("Yearly",C178)),ISNUMBER(SEARCH("รายปี",C178))),12,IF(OR(ISNUMBER(SEARCH("One-off",C178)),ISNUMBER(SEARCH("Once",C178)),ISNUMBER(SEARCH("ครั้งเดียว",C178))),0,-1))))))</f>
        <v>-1</v>
      </c>
      <c r="I178" s="15">
        <f>IF(ISNUMBER(E178),YEAR(E178)*12+MONTH(E178)-1,IF(AND(E178="",H178=1),0,-1))</f>
        <v>-1</v>
      </c>
      <c r="J178" s="15">
        <f>IF(H178=0,I178,IF(ISNUMBER(F178),YEAR(F178)*12+MONTH(F178)-1,999999))</f>
        <v>999999</v>
      </c>
      <c r="K178" s="15">
        <f>IF(AND(ISNUMBER(D178),H178&gt;=0,I178&gt;=0),D178,0)</f>
        <v>0</v>
      </c>
      <c r="L178" s="15">
        <f>MAX(H178,1)</f>
        <v>1</v>
      </c>
    </row>
    <row r="179">
      <c r="A179" s="8"/>
      <c r="B179" s="8"/>
      <c r="C179" s="8"/>
      <c r="D179" s="9"/>
      <c r="E179" s="10"/>
      <c r="F179" s="10"/>
      <c r="G179" s="14" t="str">
        <f>IF(COUNTA(A179:F179)=0,"",IF(A179="","⚠ Item? / ชื่อรายการ",IF(NOT(ISNUMBER(D179)),"⚠ Amount? / จำนวนเงิน",IF(H179&lt;0,"⚠ How often? / ความถี่",IF(I179&lt;0,"⚠ First due month? / เดือนแรก",IF(J179&lt;I179,"⚠ End before first / สิ้นสุดก่อนเริ่ม","✓"))))))</f>
        <v/>
      </c>
      <c r="H179" s="15">
        <f>IF(C179="",-1,IF(OR(ISNUMBER(SEARCH("Monthly",C179)),ISNUMBER(SEARCH("รายเดือน",C179))),1,IF(OR(ISNUMBER(SEARCH("Quarterly",C179)),ISNUMBER(SEARCH("ไตรมาส",C179))),3,IF(OR(ISNUMBER(SEARCH("Twice",C179)),ISNUMBER(SEARCH("สองครั้ง",C179)),ISNUMBER(SEARCH("2 ครั้ง",C179))),6,IF(OR(ISNUMBER(SEARCH("Annual",C179)),ISNUMBER(SEARCH("Yearly",C179)),ISNUMBER(SEARCH("รายปี",C179))),12,IF(OR(ISNUMBER(SEARCH("One-off",C179)),ISNUMBER(SEARCH("Once",C179)),ISNUMBER(SEARCH("ครั้งเดียว",C179))),0,-1))))))</f>
        <v>-1</v>
      </c>
      <c r="I179" s="15">
        <f>IF(ISNUMBER(E179),YEAR(E179)*12+MONTH(E179)-1,IF(AND(E179="",H179=1),0,-1))</f>
        <v>-1</v>
      </c>
      <c r="J179" s="15">
        <f>IF(H179=0,I179,IF(ISNUMBER(F179),YEAR(F179)*12+MONTH(F179)-1,999999))</f>
        <v>999999</v>
      </c>
      <c r="K179" s="15">
        <f>IF(AND(ISNUMBER(D179),H179&gt;=0,I179&gt;=0),D179,0)</f>
        <v>0</v>
      </c>
      <c r="L179" s="15">
        <f>MAX(H179,1)</f>
        <v>1</v>
      </c>
    </row>
    <row r="180">
      <c r="A180" s="8"/>
      <c r="B180" s="8"/>
      <c r="C180" s="8"/>
      <c r="D180" s="9"/>
      <c r="E180" s="10"/>
      <c r="F180" s="10"/>
      <c r="G180" s="14" t="str">
        <f>IF(COUNTA(A180:F180)=0,"",IF(A180="","⚠ Item? / ชื่อรายการ",IF(NOT(ISNUMBER(D180)),"⚠ Amount? / จำนวนเงิน",IF(H180&lt;0,"⚠ How often? / ความถี่",IF(I180&lt;0,"⚠ First due month? / เดือนแรก",IF(J180&lt;I180,"⚠ End before first / สิ้นสุดก่อนเริ่ม","✓"))))))</f>
        <v/>
      </c>
      <c r="H180" s="15">
        <f>IF(C180="",-1,IF(OR(ISNUMBER(SEARCH("Monthly",C180)),ISNUMBER(SEARCH("รายเดือน",C180))),1,IF(OR(ISNUMBER(SEARCH("Quarterly",C180)),ISNUMBER(SEARCH("ไตรมาส",C180))),3,IF(OR(ISNUMBER(SEARCH("Twice",C180)),ISNUMBER(SEARCH("สองครั้ง",C180)),ISNUMBER(SEARCH("2 ครั้ง",C180))),6,IF(OR(ISNUMBER(SEARCH("Annual",C180)),ISNUMBER(SEARCH("Yearly",C180)),ISNUMBER(SEARCH("รายปี",C180))),12,IF(OR(ISNUMBER(SEARCH("One-off",C180)),ISNUMBER(SEARCH("Once",C180)),ISNUMBER(SEARCH("ครั้งเดียว",C180))),0,-1))))))</f>
        <v>-1</v>
      </c>
      <c r="I180" s="15">
        <f>IF(ISNUMBER(E180),YEAR(E180)*12+MONTH(E180)-1,IF(AND(E180="",H180=1),0,-1))</f>
        <v>-1</v>
      </c>
      <c r="J180" s="15">
        <f>IF(H180=0,I180,IF(ISNUMBER(F180),YEAR(F180)*12+MONTH(F180)-1,999999))</f>
        <v>999999</v>
      </c>
      <c r="K180" s="15">
        <f>IF(AND(ISNUMBER(D180),H180&gt;=0,I180&gt;=0),D180,0)</f>
        <v>0</v>
      </c>
      <c r="L180" s="15">
        <f>MAX(H180,1)</f>
        <v>1</v>
      </c>
    </row>
    <row r="181">
      <c r="A181" s="8"/>
      <c r="B181" s="8"/>
      <c r="C181" s="8"/>
      <c r="D181" s="9"/>
      <c r="E181" s="10"/>
      <c r="F181" s="10"/>
      <c r="G181" s="14" t="str">
        <f>IF(COUNTA(A181:F181)=0,"",IF(A181="","⚠ Item? / ชื่อรายการ",IF(NOT(ISNUMBER(D181)),"⚠ Amount? / จำนวนเงิน",IF(H181&lt;0,"⚠ How often? / ความถี่",IF(I181&lt;0,"⚠ First due month? / เดือนแรก",IF(J181&lt;I181,"⚠ End before first / สิ้นสุดก่อนเริ่ม","✓"))))))</f>
        <v/>
      </c>
      <c r="H181" s="15">
        <f>IF(C181="",-1,IF(OR(ISNUMBER(SEARCH("Monthly",C181)),ISNUMBER(SEARCH("รายเดือน",C181))),1,IF(OR(ISNUMBER(SEARCH("Quarterly",C181)),ISNUMBER(SEARCH("ไตรมาส",C181))),3,IF(OR(ISNUMBER(SEARCH("Twice",C181)),ISNUMBER(SEARCH("สองครั้ง",C181)),ISNUMBER(SEARCH("2 ครั้ง",C181))),6,IF(OR(ISNUMBER(SEARCH("Annual",C181)),ISNUMBER(SEARCH("Yearly",C181)),ISNUMBER(SEARCH("รายปี",C181))),12,IF(OR(ISNUMBER(SEARCH("One-off",C181)),ISNUMBER(SEARCH("Once",C181)),ISNUMBER(SEARCH("ครั้งเดียว",C181))),0,-1))))))</f>
        <v>-1</v>
      </c>
      <c r="I181" s="15">
        <f>IF(ISNUMBER(E181),YEAR(E181)*12+MONTH(E181)-1,IF(AND(E181="",H181=1),0,-1))</f>
        <v>-1</v>
      </c>
      <c r="J181" s="15">
        <f>IF(H181=0,I181,IF(ISNUMBER(F181),YEAR(F181)*12+MONTH(F181)-1,999999))</f>
        <v>999999</v>
      </c>
      <c r="K181" s="15">
        <f>IF(AND(ISNUMBER(D181),H181&gt;=0,I181&gt;=0),D181,0)</f>
        <v>0</v>
      </c>
      <c r="L181" s="15">
        <f>MAX(H181,1)</f>
        <v>1</v>
      </c>
    </row>
    <row r="182">
      <c r="A182" s="8"/>
      <c r="B182" s="8"/>
      <c r="C182" s="8"/>
      <c r="D182" s="9"/>
      <c r="E182" s="10"/>
      <c r="F182" s="10"/>
      <c r="G182" s="14" t="str">
        <f>IF(COUNTA(A182:F182)=0,"",IF(A182="","⚠ Item? / ชื่อรายการ",IF(NOT(ISNUMBER(D182)),"⚠ Amount? / จำนวนเงิน",IF(H182&lt;0,"⚠ How often? / ความถี่",IF(I182&lt;0,"⚠ First due month? / เดือนแรก",IF(J182&lt;I182,"⚠ End before first / สิ้นสุดก่อนเริ่ม","✓"))))))</f>
        <v/>
      </c>
      <c r="H182" s="15">
        <f>IF(C182="",-1,IF(OR(ISNUMBER(SEARCH("Monthly",C182)),ISNUMBER(SEARCH("รายเดือน",C182))),1,IF(OR(ISNUMBER(SEARCH("Quarterly",C182)),ISNUMBER(SEARCH("ไตรมาส",C182))),3,IF(OR(ISNUMBER(SEARCH("Twice",C182)),ISNUMBER(SEARCH("สองครั้ง",C182)),ISNUMBER(SEARCH("2 ครั้ง",C182))),6,IF(OR(ISNUMBER(SEARCH("Annual",C182)),ISNUMBER(SEARCH("Yearly",C182)),ISNUMBER(SEARCH("รายปี",C182))),12,IF(OR(ISNUMBER(SEARCH("One-off",C182)),ISNUMBER(SEARCH("Once",C182)),ISNUMBER(SEARCH("ครั้งเดียว",C182))),0,-1))))))</f>
        <v>-1</v>
      </c>
      <c r="I182" s="15">
        <f>IF(ISNUMBER(E182),YEAR(E182)*12+MONTH(E182)-1,IF(AND(E182="",H182=1),0,-1))</f>
        <v>-1</v>
      </c>
      <c r="J182" s="15">
        <f>IF(H182=0,I182,IF(ISNUMBER(F182),YEAR(F182)*12+MONTH(F182)-1,999999))</f>
        <v>999999</v>
      </c>
      <c r="K182" s="15">
        <f>IF(AND(ISNUMBER(D182),H182&gt;=0,I182&gt;=0),D182,0)</f>
        <v>0</v>
      </c>
      <c r="L182" s="15">
        <f>MAX(H182,1)</f>
        <v>1</v>
      </c>
    </row>
    <row r="183">
      <c r="A183" s="8"/>
      <c r="B183" s="8"/>
      <c r="C183" s="8"/>
      <c r="D183" s="9"/>
      <c r="E183" s="10"/>
      <c r="F183" s="10"/>
      <c r="G183" s="14" t="str">
        <f>IF(COUNTA(A183:F183)=0,"",IF(A183="","⚠ Item? / ชื่อรายการ",IF(NOT(ISNUMBER(D183)),"⚠ Amount? / จำนวนเงิน",IF(H183&lt;0,"⚠ How often? / ความถี่",IF(I183&lt;0,"⚠ First due month? / เดือนแรก",IF(J183&lt;I183,"⚠ End before first / สิ้นสุดก่อนเริ่ม","✓"))))))</f>
        <v/>
      </c>
      <c r="H183" s="15">
        <f>IF(C183="",-1,IF(OR(ISNUMBER(SEARCH("Monthly",C183)),ISNUMBER(SEARCH("รายเดือน",C183))),1,IF(OR(ISNUMBER(SEARCH("Quarterly",C183)),ISNUMBER(SEARCH("ไตรมาส",C183))),3,IF(OR(ISNUMBER(SEARCH("Twice",C183)),ISNUMBER(SEARCH("สองครั้ง",C183)),ISNUMBER(SEARCH("2 ครั้ง",C183))),6,IF(OR(ISNUMBER(SEARCH("Annual",C183)),ISNUMBER(SEARCH("Yearly",C183)),ISNUMBER(SEARCH("รายปี",C183))),12,IF(OR(ISNUMBER(SEARCH("One-off",C183)),ISNUMBER(SEARCH("Once",C183)),ISNUMBER(SEARCH("ครั้งเดียว",C183))),0,-1))))))</f>
        <v>-1</v>
      </c>
      <c r="I183" s="15">
        <f>IF(ISNUMBER(E183),YEAR(E183)*12+MONTH(E183)-1,IF(AND(E183="",H183=1),0,-1))</f>
        <v>-1</v>
      </c>
      <c r="J183" s="15">
        <f>IF(H183=0,I183,IF(ISNUMBER(F183),YEAR(F183)*12+MONTH(F183)-1,999999))</f>
        <v>999999</v>
      </c>
      <c r="K183" s="15">
        <f>IF(AND(ISNUMBER(D183),H183&gt;=0,I183&gt;=0),D183,0)</f>
        <v>0</v>
      </c>
      <c r="L183" s="15">
        <f>MAX(H183,1)</f>
        <v>1</v>
      </c>
    </row>
    <row r="184">
      <c r="A184" s="8"/>
      <c r="B184" s="8"/>
      <c r="C184" s="8"/>
      <c r="D184" s="9"/>
      <c r="E184" s="10"/>
      <c r="F184" s="10"/>
      <c r="G184" s="14" t="str">
        <f>IF(COUNTA(A184:F184)=0,"",IF(A184="","⚠ Item? / ชื่อรายการ",IF(NOT(ISNUMBER(D184)),"⚠ Amount? / จำนวนเงิน",IF(H184&lt;0,"⚠ How often? / ความถี่",IF(I184&lt;0,"⚠ First due month? / เดือนแรก",IF(J184&lt;I184,"⚠ End before first / สิ้นสุดก่อนเริ่ม","✓"))))))</f>
        <v/>
      </c>
      <c r="H184" s="15">
        <f>IF(C184="",-1,IF(OR(ISNUMBER(SEARCH("Monthly",C184)),ISNUMBER(SEARCH("รายเดือน",C184))),1,IF(OR(ISNUMBER(SEARCH("Quarterly",C184)),ISNUMBER(SEARCH("ไตรมาส",C184))),3,IF(OR(ISNUMBER(SEARCH("Twice",C184)),ISNUMBER(SEARCH("สองครั้ง",C184)),ISNUMBER(SEARCH("2 ครั้ง",C184))),6,IF(OR(ISNUMBER(SEARCH("Annual",C184)),ISNUMBER(SEARCH("Yearly",C184)),ISNUMBER(SEARCH("รายปี",C184))),12,IF(OR(ISNUMBER(SEARCH("One-off",C184)),ISNUMBER(SEARCH("Once",C184)),ISNUMBER(SEARCH("ครั้งเดียว",C184))),0,-1))))))</f>
        <v>-1</v>
      </c>
      <c r="I184" s="15">
        <f>IF(ISNUMBER(E184),YEAR(E184)*12+MONTH(E184)-1,IF(AND(E184="",H184=1),0,-1))</f>
        <v>-1</v>
      </c>
      <c r="J184" s="15">
        <f>IF(H184=0,I184,IF(ISNUMBER(F184),YEAR(F184)*12+MONTH(F184)-1,999999))</f>
        <v>999999</v>
      </c>
      <c r="K184" s="15">
        <f>IF(AND(ISNUMBER(D184),H184&gt;=0,I184&gt;=0),D184,0)</f>
        <v>0</v>
      </c>
      <c r="L184" s="15">
        <f>MAX(H184,1)</f>
        <v>1</v>
      </c>
    </row>
    <row r="185">
      <c r="A185" s="8"/>
      <c r="B185" s="8"/>
      <c r="C185" s="8"/>
      <c r="D185" s="9"/>
      <c r="E185" s="10"/>
      <c r="F185" s="10"/>
      <c r="G185" s="14" t="str">
        <f>IF(COUNTA(A185:F185)=0,"",IF(A185="","⚠ Item? / ชื่อรายการ",IF(NOT(ISNUMBER(D185)),"⚠ Amount? / จำนวนเงิน",IF(H185&lt;0,"⚠ How often? / ความถี่",IF(I185&lt;0,"⚠ First due month? / เดือนแรก",IF(J185&lt;I185,"⚠ End before first / สิ้นสุดก่อนเริ่ม","✓"))))))</f>
        <v/>
      </c>
      <c r="H185" s="15">
        <f>IF(C185="",-1,IF(OR(ISNUMBER(SEARCH("Monthly",C185)),ISNUMBER(SEARCH("รายเดือน",C185))),1,IF(OR(ISNUMBER(SEARCH("Quarterly",C185)),ISNUMBER(SEARCH("ไตรมาส",C185))),3,IF(OR(ISNUMBER(SEARCH("Twice",C185)),ISNUMBER(SEARCH("สองครั้ง",C185)),ISNUMBER(SEARCH("2 ครั้ง",C185))),6,IF(OR(ISNUMBER(SEARCH("Annual",C185)),ISNUMBER(SEARCH("Yearly",C185)),ISNUMBER(SEARCH("รายปี",C185))),12,IF(OR(ISNUMBER(SEARCH("One-off",C185)),ISNUMBER(SEARCH("Once",C185)),ISNUMBER(SEARCH("ครั้งเดียว",C185))),0,-1))))))</f>
        <v>-1</v>
      </c>
      <c r="I185" s="15">
        <f>IF(ISNUMBER(E185),YEAR(E185)*12+MONTH(E185)-1,IF(AND(E185="",H185=1),0,-1))</f>
        <v>-1</v>
      </c>
      <c r="J185" s="15">
        <f>IF(H185=0,I185,IF(ISNUMBER(F185),YEAR(F185)*12+MONTH(F185)-1,999999))</f>
        <v>999999</v>
      </c>
      <c r="K185" s="15">
        <f>IF(AND(ISNUMBER(D185),H185&gt;=0,I185&gt;=0),D185,0)</f>
        <v>0</v>
      </c>
      <c r="L185" s="15">
        <f>MAX(H185,1)</f>
        <v>1</v>
      </c>
    </row>
    <row r="186">
      <c r="A186" s="8"/>
      <c r="B186" s="8"/>
      <c r="C186" s="8"/>
      <c r="D186" s="9"/>
      <c r="E186" s="10"/>
      <c r="F186" s="10"/>
      <c r="G186" s="14" t="str">
        <f>IF(COUNTA(A186:F186)=0,"",IF(A186="","⚠ Item? / ชื่อรายการ",IF(NOT(ISNUMBER(D186)),"⚠ Amount? / จำนวนเงิน",IF(H186&lt;0,"⚠ How often? / ความถี่",IF(I186&lt;0,"⚠ First due month? / เดือนแรก",IF(J186&lt;I186,"⚠ End before first / สิ้นสุดก่อนเริ่ม","✓"))))))</f>
        <v/>
      </c>
      <c r="H186" s="15">
        <f>IF(C186="",-1,IF(OR(ISNUMBER(SEARCH("Monthly",C186)),ISNUMBER(SEARCH("รายเดือน",C186))),1,IF(OR(ISNUMBER(SEARCH("Quarterly",C186)),ISNUMBER(SEARCH("ไตรมาส",C186))),3,IF(OR(ISNUMBER(SEARCH("Twice",C186)),ISNUMBER(SEARCH("สองครั้ง",C186)),ISNUMBER(SEARCH("2 ครั้ง",C186))),6,IF(OR(ISNUMBER(SEARCH("Annual",C186)),ISNUMBER(SEARCH("Yearly",C186)),ISNUMBER(SEARCH("รายปี",C186))),12,IF(OR(ISNUMBER(SEARCH("One-off",C186)),ISNUMBER(SEARCH("Once",C186)),ISNUMBER(SEARCH("ครั้งเดียว",C186))),0,-1))))))</f>
        <v>-1</v>
      </c>
      <c r="I186" s="15">
        <f>IF(ISNUMBER(E186),YEAR(E186)*12+MONTH(E186)-1,IF(AND(E186="",H186=1),0,-1))</f>
        <v>-1</v>
      </c>
      <c r="J186" s="15">
        <f>IF(H186=0,I186,IF(ISNUMBER(F186),YEAR(F186)*12+MONTH(F186)-1,999999))</f>
        <v>999999</v>
      </c>
      <c r="K186" s="15">
        <f>IF(AND(ISNUMBER(D186),H186&gt;=0,I186&gt;=0),D186,0)</f>
        <v>0</v>
      </c>
      <c r="L186" s="15">
        <f>MAX(H186,1)</f>
        <v>1</v>
      </c>
    </row>
    <row r="187">
      <c r="A187" s="8"/>
      <c r="B187" s="8"/>
      <c r="C187" s="8"/>
      <c r="D187" s="9"/>
      <c r="E187" s="10"/>
      <c r="F187" s="10"/>
      <c r="G187" s="14" t="str">
        <f>IF(COUNTA(A187:F187)=0,"",IF(A187="","⚠ Item? / ชื่อรายการ",IF(NOT(ISNUMBER(D187)),"⚠ Amount? / จำนวนเงิน",IF(H187&lt;0,"⚠ How often? / ความถี่",IF(I187&lt;0,"⚠ First due month? / เดือนแรก",IF(J187&lt;I187,"⚠ End before first / สิ้นสุดก่อนเริ่ม","✓"))))))</f>
        <v/>
      </c>
      <c r="H187" s="15">
        <f>IF(C187="",-1,IF(OR(ISNUMBER(SEARCH("Monthly",C187)),ISNUMBER(SEARCH("รายเดือน",C187))),1,IF(OR(ISNUMBER(SEARCH("Quarterly",C187)),ISNUMBER(SEARCH("ไตรมาส",C187))),3,IF(OR(ISNUMBER(SEARCH("Twice",C187)),ISNUMBER(SEARCH("สองครั้ง",C187)),ISNUMBER(SEARCH("2 ครั้ง",C187))),6,IF(OR(ISNUMBER(SEARCH("Annual",C187)),ISNUMBER(SEARCH("Yearly",C187)),ISNUMBER(SEARCH("รายปี",C187))),12,IF(OR(ISNUMBER(SEARCH("One-off",C187)),ISNUMBER(SEARCH("Once",C187)),ISNUMBER(SEARCH("ครั้งเดียว",C187))),0,-1))))))</f>
        <v>-1</v>
      </c>
      <c r="I187" s="15">
        <f>IF(ISNUMBER(E187),YEAR(E187)*12+MONTH(E187)-1,IF(AND(E187="",H187=1),0,-1))</f>
        <v>-1</v>
      </c>
      <c r="J187" s="15">
        <f>IF(H187=0,I187,IF(ISNUMBER(F187),YEAR(F187)*12+MONTH(F187)-1,999999))</f>
        <v>999999</v>
      </c>
      <c r="K187" s="15">
        <f>IF(AND(ISNUMBER(D187),H187&gt;=0,I187&gt;=0),D187,0)</f>
        <v>0</v>
      </c>
      <c r="L187" s="15">
        <f>MAX(H187,1)</f>
        <v>1</v>
      </c>
    </row>
    <row r="188">
      <c r="A188" s="8"/>
      <c r="B188" s="8"/>
      <c r="C188" s="8"/>
      <c r="D188" s="9"/>
      <c r="E188" s="10"/>
      <c r="F188" s="10"/>
      <c r="G188" s="14" t="str">
        <f>IF(COUNTA(A188:F188)=0,"",IF(A188="","⚠ Item? / ชื่อรายการ",IF(NOT(ISNUMBER(D188)),"⚠ Amount? / จำนวนเงิน",IF(H188&lt;0,"⚠ How often? / ความถี่",IF(I188&lt;0,"⚠ First due month? / เดือนแรก",IF(J188&lt;I188,"⚠ End before first / สิ้นสุดก่อนเริ่ม","✓"))))))</f>
        <v/>
      </c>
      <c r="H188" s="15">
        <f>IF(C188="",-1,IF(OR(ISNUMBER(SEARCH("Monthly",C188)),ISNUMBER(SEARCH("รายเดือน",C188))),1,IF(OR(ISNUMBER(SEARCH("Quarterly",C188)),ISNUMBER(SEARCH("ไตรมาส",C188))),3,IF(OR(ISNUMBER(SEARCH("Twice",C188)),ISNUMBER(SEARCH("สองครั้ง",C188)),ISNUMBER(SEARCH("2 ครั้ง",C188))),6,IF(OR(ISNUMBER(SEARCH("Annual",C188)),ISNUMBER(SEARCH("Yearly",C188)),ISNUMBER(SEARCH("รายปี",C188))),12,IF(OR(ISNUMBER(SEARCH("One-off",C188)),ISNUMBER(SEARCH("Once",C188)),ISNUMBER(SEARCH("ครั้งเดียว",C188))),0,-1))))))</f>
        <v>-1</v>
      </c>
      <c r="I188" s="15">
        <f>IF(ISNUMBER(E188),YEAR(E188)*12+MONTH(E188)-1,IF(AND(E188="",H188=1),0,-1))</f>
        <v>-1</v>
      </c>
      <c r="J188" s="15">
        <f>IF(H188=0,I188,IF(ISNUMBER(F188),YEAR(F188)*12+MONTH(F188)-1,999999))</f>
        <v>999999</v>
      </c>
      <c r="K188" s="15">
        <f>IF(AND(ISNUMBER(D188),H188&gt;=0,I188&gt;=0),D188,0)</f>
        <v>0</v>
      </c>
      <c r="L188" s="15">
        <f>MAX(H188,1)</f>
        <v>1</v>
      </c>
    </row>
    <row r="189">
      <c r="A189" s="8"/>
      <c r="B189" s="8"/>
      <c r="C189" s="8"/>
      <c r="D189" s="9"/>
      <c r="E189" s="10"/>
      <c r="F189" s="10"/>
      <c r="G189" s="14" t="str">
        <f>IF(COUNTA(A189:F189)=0,"",IF(A189="","⚠ Item? / ชื่อรายการ",IF(NOT(ISNUMBER(D189)),"⚠ Amount? / จำนวนเงิน",IF(H189&lt;0,"⚠ How often? / ความถี่",IF(I189&lt;0,"⚠ First due month? / เดือนแรก",IF(J189&lt;I189,"⚠ End before first / สิ้นสุดก่อนเริ่ม","✓"))))))</f>
        <v/>
      </c>
      <c r="H189" s="15">
        <f>IF(C189="",-1,IF(OR(ISNUMBER(SEARCH("Monthly",C189)),ISNUMBER(SEARCH("รายเดือน",C189))),1,IF(OR(ISNUMBER(SEARCH("Quarterly",C189)),ISNUMBER(SEARCH("ไตรมาส",C189))),3,IF(OR(ISNUMBER(SEARCH("Twice",C189)),ISNUMBER(SEARCH("สองครั้ง",C189)),ISNUMBER(SEARCH("2 ครั้ง",C189))),6,IF(OR(ISNUMBER(SEARCH("Annual",C189)),ISNUMBER(SEARCH("Yearly",C189)),ISNUMBER(SEARCH("รายปี",C189))),12,IF(OR(ISNUMBER(SEARCH("One-off",C189)),ISNUMBER(SEARCH("Once",C189)),ISNUMBER(SEARCH("ครั้งเดียว",C189))),0,-1))))))</f>
        <v>-1</v>
      </c>
      <c r="I189" s="15">
        <f>IF(ISNUMBER(E189),YEAR(E189)*12+MONTH(E189)-1,IF(AND(E189="",H189=1),0,-1))</f>
        <v>-1</v>
      </c>
      <c r="J189" s="15">
        <f>IF(H189=0,I189,IF(ISNUMBER(F189),YEAR(F189)*12+MONTH(F189)-1,999999))</f>
        <v>999999</v>
      </c>
      <c r="K189" s="15">
        <f>IF(AND(ISNUMBER(D189),H189&gt;=0,I189&gt;=0),D189,0)</f>
        <v>0</v>
      </c>
      <c r="L189" s="15">
        <f>MAX(H189,1)</f>
        <v>1</v>
      </c>
    </row>
    <row r="190">
      <c r="A190" s="8"/>
      <c r="B190" s="8"/>
      <c r="C190" s="8"/>
      <c r="D190" s="9"/>
      <c r="E190" s="10"/>
      <c r="F190" s="10"/>
      <c r="G190" s="14" t="str">
        <f>IF(COUNTA(A190:F190)=0,"",IF(A190="","⚠ Item? / ชื่อรายการ",IF(NOT(ISNUMBER(D190)),"⚠ Amount? / จำนวนเงิน",IF(H190&lt;0,"⚠ How often? / ความถี่",IF(I190&lt;0,"⚠ First due month? / เดือนแรก",IF(J190&lt;I190,"⚠ End before first / สิ้นสุดก่อนเริ่ม","✓"))))))</f>
        <v/>
      </c>
      <c r="H190" s="15">
        <f>IF(C190="",-1,IF(OR(ISNUMBER(SEARCH("Monthly",C190)),ISNUMBER(SEARCH("รายเดือน",C190))),1,IF(OR(ISNUMBER(SEARCH("Quarterly",C190)),ISNUMBER(SEARCH("ไตรมาส",C190))),3,IF(OR(ISNUMBER(SEARCH("Twice",C190)),ISNUMBER(SEARCH("สองครั้ง",C190)),ISNUMBER(SEARCH("2 ครั้ง",C190))),6,IF(OR(ISNUMBER(SEARCH("Annual",C190)),ISNUMBER(SEARCH("Yearly",C190)),ISNUMBER(SEARCH("รายปี",C190))),12,IF(OR(ISNUMBER(SEARCH("One-off",C190)),ISNUMBER(SEARCH("Once",C190)),ISNUMBER(SEARCH("ครั้งเดียว",C190))),0,-1))))))</f>
        <v>-1</v>
      </c>
      <c r="I190" s="15">
        <f>IF(ISNUMBER(E190),YEAR(E190)*12+MONTH(E190)-1,IF(AND(E190="",H190=1),0,-1))</f>
        <v>-1</v>
      </c>
      <c r="J190" s="15">
        <f>IF(H190=0,I190,IF(ISNUMBER(F190),YEAR(F190)*12+MONTH(F190)-1,999999))</f>
        <v>999999</v>
      </c>
      <c r="K190" s="15">
        <f>IF(AND(ISNUMBER(D190),H190&gt;=0,I190&gt;=0),D190,0)</f>
        <v>0</v>
      </c>
      <c r="L190" s="15">
        <f>MAX(H190,1)</f>
        <v>1</v>
      </c>
    </row>
    <row r="191">
      <c r="A191" s="8"/>
      <c r="B191" s="8"/>
      <c r="C191" s="8"/>
      <c r="D191" s="9"/>
      <c r="E191" s="10"/>
      <c r="F191" s="10"/>
      <c r="G191" s="14" t="str">
        <f>IF(COUNTA(A191:F191)=0,"",IF(A191="","⚠ Item? / ชื่อรายการ",IF(NOT(ISNUMBER(D191)),"⚠ Amount? / จำนวนเงิน",IF(H191&lt;0,"⚠ How often? / ความถี่",IF(I191&lt;0,"⚠ First due month? / เดือนแรก",IF(J191&lt;I191,"⚠ End before first / สิ้นสุดก่อนเริ่ม","✓"))))))</f>
        <v/>
      </c>
      <c r="H191" s="15">
        <f>IF(C191="",-1,IF(OR(ISNUMBER(SEARCH("Monthly",C191)),ISNUMBER(SEARCH("รายเดือน",C191))),1,IF(OR(ISNUMBER(SEARCH("Quarterly",C191)),ISNUMBER(SEARCH("ไตรมาส",C191))),3,IF(OR(ISNUMBER(SEARCH("Twice",C191)),ISNUMBER(SEARCH("สองครั้ง",C191)),ISNUMBER(SEARCH("2 ครั้ง",C191))),6,IF(OR(ISNUMBER(SEARCH("Annual",C191)),ISNUMBER(SEARCH("Yearly",C191)),ISNUMBER(SEARCH("รายปี",C191))),12,IF(OR(ISNUMBER(SEARCH("One-off",C191)),ISNUMBER(SEARCH("Once",C191)),ISNUMBER(SEARCH("ครั้งเดียว",C191))),0,-1))))))</f>
        <v>-1</v>
      </c>
      <c r="I191" s="15">
        <f>IF(ISNUMBER(E191),YEAR(E191)*12+MONTH(E191)-1,IF(AND(E191="",H191=1),0,-1))</f>
        <v>-1</v>
      </c>
      <c r="J191" s="15">
        <f>IF(H191=0,I191,IF(ISNUMBER(F191),YEAR(F191)*12+MONTH(F191)-1,999999))</f>
        <v>999999</v>
      </c>
      <c r="K191" s="15">
        <f>IF(AND(ISNUMBER(D191),H191&gt;=0,I191&gt;=0),D191,0)</f>
        <v>0</v>
      </c>
      <c r="L191" s="15">
        <f>MAX(H191,1)</f>
        <v>1</v>
      </c>
    </row>
    <row r="192">
      <c r="A192" s="8"/>
      <c r="B192" s="8"/>
      <c r="C192" s="8"/>
      <c r="D192" s="9"/>
      <c r="E192" s="10"/>
      <c r="F192" s="10"/>
      <c r="G192" s="14" t="str">
        <f>IF(COUNTA(A192:F192)=0,"",IF(A192="","⚠ Item? / ชื่อรายการ",IF(NOT(ISNUMBER(D192)),"⚠ Amount? / จำนวนเงิน",IF(H192&lt;0,"⚠ How often? / ความถี่",IF(I192&lt;0,"⚠ First due month? / เดือนแรก",IF(J192&lt;I192,"⚠ End before first / สิ้นสุดก่อนเริ่ม","✓"))))))</f>
        <v/>
      </c>
      <c r="H192" s="15">
        <f>IF(C192="",-1,IF(OR(ISNUMBER(SEARCH("Monthly",C192)),ISNUMBER(SEARCH("รายเดือน",C192))),1,IF(OR(ISNUMBER(SEARCH("Quarterly",C192)),ISNUMBER(SEARCH("ไตรมาส",C192))),3,IF(OR(ISNUMBER(SEARCH("Twice",C192)),ISNUMBER(SEARCH("สองครั้ง",C192)),ISNUMBER(SEARCH("2 ครั้ง",C192))),6,IF(OR(ISNUMBER(SEARCH("Annual",C192)),ISNUMBER(SEARCH("Yearly",C192)),ISNUMBER(SEARCH("รายปี",C192))),12,IF(OR(ISNUMBER(SEARCH("One-off",C192)),ISNUMBER(SEARCH("Once",C192)),ISNUMBER(SEARCH("ครั้งเดียว",C192))),0,-1))))))</f>
        <v>-1</v>
      </c>
      <c r="I192" s="15">
        <f>IF(ISNUMBER(E192),YEAR(E192)*12+MONTH(E192)-1,IF(AND(E192="",H192=1),0,-1))</f>
        <v>-1</v>
      </c>
      <c r="J192" s="15">
        <f>IF(H192=0,I192,IF(ISNUMBER(F192),YEAR(F192)*12+MONTH(F192)-1,999999))</f>
        <v>999999</v>
      </c>
      <c r="K192" s="15">
        <f>IF(AND(ISNUMBER(D192),H192&gt;=0,I192&gt;=0),D192,0)</f>
        <v>0</v>
      </c>
      <c r="L192" s="15">
        <f>MAX(H192,1)</f>
        <v>1</v>
      </c>
    </row>
    <row r="193">
      <c r="A193" s="8"/>
      <c r="B193" s="8"/>
      <c r="C193" s="8"/>
      <c r="D193" s="9"/>
      <c r="E193" s="10"/>
      <c r="F193" s="10"/>
      <c r="G193" s="14" t="str">
        <f>IF(COUNTA(A193:F193)=0,"",IF(A193="","⚠ Item? / ชื่อรายการ",IF(NOT(ISNUMBER(D193)),"⚠ Amount? / จำนวนเงิน",IF(H193&lt;0,"⚠ How often? / ความถี่",IF(I193&lt;0,"⚠ First due month? / เดือนแรก",IF(J193&lt;I193,"⚠ End before first / สิ้นสุดก่อนเริ่ม","✓"))))))</f>
        <v/>
      </c>
      <c r="H193" s="15">
        <f>IF(C193="",-1,IF(OR(ISNUMBER(SEARCH("Monthly",C193)),ISNUMBER(SEARCH("รายเดือน",C193))),1,IF(OR(ISNUMBER(SEARCH("Quarterly",C193)),ISNUMBER(SEARCH("ไตรมาส",C193))),3,IF(OR(ISNUMBER(SEARCH("Twice",C193)),ISNUMBER(SEARCH("สองครั้ง",C193)),ISNUMBER(SEARCH("2 ครั้ง",C193))),6,IF(OR(ISNUMBER(SEARCH("Annual",C193)),ISNUMBER(SEARCH("Yearly",C193)),ISNUMBER(SEARCH("รายปี",C193))),12,IF(OR(ISNUMBER(SEARCH("One-off",C193)),ISNUMBER(SEARCH("Once",C193)),ISNUMBER(SEARCH("ครั้งเดียว",C193))),0,-1))))))</f>
        <v>-1</v>
      </c>
      <c r="I193" s="15">
        <f>IF(ISNUMBER(E193),YEAR(E193)*12+MONTH(E193)-1,IF(AND(E193="",H193=1),0,-1))</f>
        <v>-1</v>
      </c>
      <c r="J193" s="15">
        <f>IF(H193=0,I193,IF(ISNUMBER(F193),YEAR(F193)*12+MONTH(F193)-1,999999))</f>
        <v>999999</v>
      </c>
      <c r="K193" s="15">
        <f>IF(AND(ISNUMBER(D193),H193&gt;=0,I193&gt;=0),D193,0)</f>
        <v>0</v>
      </c>
      <c r="L193" s="15">
        <f>MAX(H193,1)</f>
        <v>1</v>
      </c>
    </row>
    <row r="194">
      <c r="A194" s="8"/>
      <c r="B194" s="8"/>
      <c r="C194" s="8"/>
      <c r="D194" s="9"/>
      <c r="E194" s="10"/>
      <c r="F194" s="10"/>
      <c r="G194" s="14" t="str">
        <f>IF(COUNTA(A194:F194)=0,"",IF(A194="","⚠ Item? / ชื่อรายการ",IF(NOT(ISNUMBER(D194)),"⚠ Amount? / จำนวนเงิน",IF(H194&lt;0,"⚠ How often? / ความถี่",IF(I194&lt;0,"⚠ First due month? / เดือนแรก",IF(J194&lt;I194,"⚠ End before first / สิ้นสุดก่อนเริ่ม","✓"))))))</f>
        <v/>
      </c>
      <c r="H194" s="15">
        <f>IF(C194="",-1,IF(OR(ISNUMBER(SEARCH("Monthly",C194)),ISNUMBER(SEARCH("รายเดือน",C194))),1,IF(OR(ISNUMBER(SEARCH("Quarterly",C194)),ISNUMBER(SEARCH("ไตรมาส",C194))),3,IF(OR(ISNUMBER(SEARCH("Twice",C194)),ISNUMBER(SEARCH("สองครั้ง",C194)),ISNUMBER(SEARCH("2 ครั้ง",C194))),6,IF(OR(ISNUMBER(SEARCH("Annual",C194)),ISNUMBER(SEARCH("Yearly",C194)),ISNUMBER(SEARCH("รายปี",C194))),12,IF(OR(ISNUMBER(SEARCH("One-off",C194)),ISNUMBER(SEARCH("Once",C194)),ISNUMBER(SEARCH("ครั้งเดียว",C194))),0,-1))))))</f>
        <v>-1</v>
      </c>
      <c r="I194" s="15">
        <f>IF(ISNUMBER(E194),YEAR(E194)*12+MONTH(E194)-1,IF(AND(E194="",H194=1),0,-1))</f>
        <v>-1</v>
      </c>
      <c r="J194" s="15">
        <f>IF(H194=0,I194,IF(ISNUMBER(F194),YEAR(F194)*12+MONTH(F194)-1,999999))</f>
        <v>999999</v>
      </c>
      <c r="K194" s="15">
        <f>IF(AND(ISNUMBER(D194),H194&gt;=0,I194&gt;=0),D194,0)</f>
        <v>0</v>
      </c>
      <c r="L194" s="15">
        <f>MAX(H194,1)</f>
        <v>1</v>
      </c>
    </row>
    <row r="195">
      <c r="A195" s="8"/>
      <c r="B195" s="8"/>
      <c r="C195" s="8"/>
      <c r="D195" s="9"/>
      <c r="E195" s="10"/>
      <c r="F195" s="10"/>
      <c r="G195" s="14" t="str">
        <f>IF(COUNTA(A195:F195)=0,"",IF(A195="","⚠ Item? / ชื่อรายการ",IF(NOT(ISNUMBER(D195)),"⚠ Amount? / จำนวนเงิน",IF(H195&lt;0,"⚠ How often? / ความถี่",IF(I195&lt;0,"⚠ First due month? / เดือนแรก",IF(J195&lt;I195,"⚠ End before first / สิ้นสุดก่อนเริ่ม","✓"))))))</f>
        <v/>
      </c>
      <c r="H195" s="15">
        <f>IF(C195="",-1,IF(OR(ISNUMBER(SEARCH("Monthly",C195)),ISNUMBER(SEARCH("รายเดือน",C195))),1,IF(OR(ISNUMBER(SEARCH("Quarterly",C195)),ISNUMBER(SEARCH("ไตรมาส",C195))),3,IF(OR(ISNUMBER(SEARCH("Twice",C195)),ISNUMBER(SEARCH("สองครั้ง",C195)),ISNUMBER(SEARCH("2 ครั้ง",C195))),6,IF(OR(ISNUMBER(SEARCH("Annual",C195)),ISNUMBER(SEARCH("Yearly",C195)),ISNUMBER(SEARCH("รายปี",C195))),12,IF(OR(ISNUMBER(SEARCH("One-off",C195)),ISNUMBER(SEARCH("Once",C195)),ISNUMBER(SEARCH("ครั้งเดียว",C195))),0,-1))))))</f>
        <v>-1</v>
      </c>
      <c r="I195" s="15">
        <f>IF(ISNUMBER(E195),YEAR(E195)*12+MONTH(E195)-1,IF(AND(E195="",H195=1),0,-1))</f>
        <v>-1</v>
      </c>
      <c r="J195" s="15">
        <f>IF(H195=0,I195,IF(ISNUMBER(F195),YEAR(F195)*12+MONTH(F195)-1,999999))</f>
        <v>999999</v>
      </c>
      <c r="K195" s="15">
        <f>IF(AND(ISNUMBER(D195),H195&gt;=0,I195&gt;=0),D195,0)</f>
        <v>0</v>
      </c>
      <c r="L195" s="15">
        <f>MAX(H195,1)</f>
        <v>1</v>
      </c>
    </row>
    <row r="196">
      <c r="A196" s="8"/>
      <c r="B196" s="8"/>
      <c r="C196" s="8"/>
      <c r="D196" s="9"/>
      <c r="E196" s="10"/>
      <c r="F196" s="10"/>
      <c r="G196" s="14" t="str">
        <f>IF(COUNTA(A196:F196)=0,"",IF(A196="","⚠ Item? / ชื่อรายการ",IF(NOT(ISNUMBER(D196)),"⚠ Amount? / จำนวนเงิน",IF(H196&lt;0,"⚠ How often? / ความถี่",IF(I196&lt;0,"⚠ First due month? / เดือนแรก",IF(J196&lt;I196,"⚠ End before first / สิ้นสุดก่อนเริ่ม","✓"))))))</f>
        <v/>
      </c>
      <c r="H196" s="15">
        <f>IF(C196="",-1,IF(OR(ISNUMBER(SEARCH("Monthly",C196)),ISNUMBER(SEARCH("รายเดือน",C196))),1,IF(OR(ISNUMBER(SEARCH("Quarterly",C196)),ISNUMBER(SEARCH("ไตรมาส",C196))),3,IF(OR(ISNUMBER(SEARCH("Twice",C196)),ISNUMBER(SEARCH("สองครั้ง",C196)),ISNUMBER(SEARCH("2 ครั้ง",C196))),6,IF(OR(ISNUMBER(SEARCH("Annual",C196)),ISNUMBER(SEARCH("Yearly",C196)),ISNUMBER(SEARCH("รายปี",C196))),12,IF(OR(ISNUMBER(SEARCH("One-off",C196)),ISNUMBER(SEARCH("Once",C196)),ISNUMBER(SEARCH("ครั้งเดียว",C196))),0,-1))))))</f>
        <v>-1</v>
      </c>
      <c r="I196" s="15">
        <f>IF(ISNUMBER(E196),YEAR(E196)*12+MONTH(E196)-1,IF(AND(E196="",H196=1),0,-1))</f>
        <v>-1</v>
      </c>
      <c r="J196" s="15">
        <f>IF(H196=0,I196,IF(ISNUMBER(F196),YEAR(F196)*12+MONTH(F196)-1,999999))</f>
        <v>999999</v>
      </c>
      <c r="K196" s="15">
        <f>IF(AND(ISNUMBER(D196),H196&gt;=0,I196&gt;=0),D196,0)</f>
        <v>0</v>
      </c>
      <c r="L196" s="15">
        <f>MAX(H196,1)</f>
        <v>1</v>
      </c>
    </row>
    <row r="197">
      <c r="A197" s="8"/>
      <c r="B197" s="8"/>
      <c r="C197" s="8"/>
      <c r="D197" s="9"/>
      <c r="E197" s="10"/>
      <c r="F197" s="10"/>
      <c r="G197" s="14" t="str">
        <f>IF(COUNTA(A197:F197)=0,"",IF(A197="","⚠ Item? / ชื่อรายการ",IF(NOT(ISNUMBER(D197)),"⚠ Amount? / จำนวนเงิน",IF(H197&lt;0,"⚠ How often? / ความถี่",IF(I197&lt;0,"⚠ First due month? / เดือนแรก",IF(J197&lt;I197,"⚠ End before first / สิ้นสุดก่อนเริ่ม","✓"))))))</f>
        <v/>
      </c>
      <c r="H197" s="15">
        <f>IF(C197="",-1,IF(OR(ISNUMBER(SEARCH("Monthly",C197)),ISNUMBER(SEARCH("รายเดือน",C197))),1,IF(OR(ISNUMBER(SEARCH("Quarterly",C197)),ISNUMBER(SEARCH("ไตรมาส",C197))),3,IF(OR(ISNUMBER(SEARCH("Twice",C197)),ISNUMBER(SEARCH("สองครั้ง",C197)),ISNUMBER(SEARCH("2 ครั้ง",C197))),6,IF(OR(ISNUMBER(SEARCH("Annual",C197)),ISNUMBER(SEARCH("Yearly",C197)),ISNUMBER(SEARCH("รายปี",C197))),12,IF(OR(ISNUMBER(SEARCH("One-off",C197)),ISNUMBER(SEARCH("Once",C197)),ISNUMBER(SEARCH("ครั้งเดียว",C197))),0,-1))))))</f>
        <v>-1</v>
      </c>
      <c r="I197" s="15">
        <f>IF(ISNUMBER(E197),YEAR(E197)*12+MONTH(E197)-1,IF(AND(E197="",H197=1),0,-1))</f>
        <v>-1</v>
      </c>
      <c r="J197" s="15">
        <f>IF(H197=0,I197,IF(ISNUMBER(F197),YEAR(F197)*12+MONTH(F197)-1,999999))</f>
        <v>999999</v>
      </c>
      <c r="K197" s="15">
        <f>IF(AND(ISNUMBER(D197),H197&gt;=0,I197&gt;=0),D197,0)</f>
        <v>0</v>
      </c>
      <c r="L197" s="15">
        <f>MAX(H197,1)</f>
        <v>1</v>
      </c>
    </row>
    <row r="198">
      <c r="A198" s="8"/>
      <c r="B198" s="8"/>
      <c r="C198" s="8"/>
      <c r="D198" s="9"/>
      <c r="E198" s="10"/>
      <c r="F198" s="10"/>
      <c r="G198" s="14" t="str">
        <f>IF(COUNTA(A198:F198)=0,"",IF(A198="","⚠ Item? / ชื่อรายการ",IF(NOT(ISNUMBER(D198)),"⚠ Amount? / จำนวนเงิน",IF(H198&lt;0,"⚠ How often? / ความถี่",IF(I198&lt;0,"⚠ First due month? / เดือนแรก",IF(J198&lt;I198,"⚠ End before first / สิ้นสุดก่อนเริ่ม","✓"))))))</f>
        <v/>
      </c>
      <c r="H198" s="15">
        <f>IF(C198="",-1,IF(OR(ISNUMBER(SEARCH("Monthly",C198)),ISNUMBER(SEARCH("รายเดือน",C198))),1,IF(OR(ISNUMBER(SEARCH("Quarterly",C198)),ISNUMBER(SEARCH("ไตรมาส",C198))),3,IF(OR(ISNUMBER(SEARCH("Twice",C198)),ISNUMBER(SEARCH("สองครั้ง",C198)),ISNUMBER(SEARCH("2 ครั้ง",C198))),6,IF(OR(ISNUMBER(SEARCH("Annual",C198)),ISNUMBER(SEARCH("Yearly",C198)),ISNUMBER(SEARCH("รายปี",C198))),12,IF(OR(ISNUMBER(SEARCH("One-off",C198)),ISNUMBER(SEARCH("Once",C198)),ISNUMBER(SEARCH("ครั้งเดียว",C198))),0,-1))))))</f>
        <v>-1</v>
      </c>
      <c r="I198" s="15">
        <f>IF(ISNUMBER(E198),YEAR(E198)*12+MONTH(E198)-1,IF(AND(E198="",H198=1),0,-1))</f>
        <v>-1</v>
      </c>
      <c r="J198" s="15">
        <f>IF(H198=0,I198,IF(ISNUMBER(F198),YEAR(F198)*12+MONTH(F198)-1,999999))</f>
        <v>999999</v>
      </c>
      <c r="K198" s="15">
        <f>IF(AND(ISNUMBER(D198),H198&gt;=0,I198&gt;=0),D198,0)</f>
        <v>0</v>
      </c>
      <c r="L198" s="15">
        <f>MAX(H198,1)</f>
        <v>1</v>
      </c>
    </row>
    <row r="199">
      <c r="A199" s="8"/>
      <c r="B199" s="8"/>
      <c r="C199" s="8"/>
      <c r="D199" s="9"/>
      <c r="E199" s="10"/>
      <c r="F199" s="10"/>
      <c r="G199" s="14" t="str">
        <f>IF(COUNTA(A199:F199)=0,"",IF(A199="","⚠ Item? / ชื่อรายการ",IF(NOT(ISNUMBER(D199)),"⚠ Amount? / จำนวนเงิน",IF(H199&lt;0,"⚠ How often? / ความถี่",IF(I199&lt;0,"⚠ First due month? / เดือนแรก",IF(J199&lt;I199,"⚠ End before first / สิ้นสุดก่อนเริ่ม","✓"))))))</f>
        <v/>
      </c>
      <c r="H199" s="15">
        <f>IF(C199="",-1,IF(OR(ISNUMBER(SEARCH("Monthly",C199)),ISNUMBER(SEARCH("รายเดือน",C199))),1,IF(OR(ISNUMBER(SEARCH("Quarterly",C199)),ISNUMBER(SEARCH("ไตรมาส",C199))),3,IF(OR(ISNUMBER(SEARCH("Twice",C199)),ISNUMBER(SEARCH("สองครั้ง",C199)),ISNUMBER(SEARCH("2 ครั้ง",C199))),6,IF(OR(ISNUMBER(SEARCH("Annual",C199)),ISNUMBER(SEARCH("Yearly",C199)),ISNUMBER(SEARCH("รายปี",C199))),12,IF(OR(ISNUMBER(SEARCH("One-off",C199)),ISNUMBER(SEARCH("Once",C199)),ISNUMBER(SEARCH("ครั้งเดียว",C199))),0,-1))))))</f>
        <v>-1</v>
      </c>
      <c r="I199" s="15">
        <f>IF(ISNUMBER(E199),YEAR(E199)*12+MONTH(E199)-1,IF(AND(E199="",H199=1),0,-1))</f>
        <v>-1</v>
      </c>
      <c r="J199" s="15">
        <f>IF(H199=0,I199,IF(ISNUMBER(F199),YEAR(F199)*12+MONTH(F199)-1,999999))</f>
        <v>999999</v>
      </c>
      <c r="K199" s="15">
        <f>IF(AND(ISNUMBER(D199),H199&gt;=0,I199&gt;=0),D199,0)</f>
        <v>0</v>
      </c>
      <c r="L199" s="15">
        <f>MAX(H199,1)</f>
        <v>1</v>
      </c>
    </row>
    <row r="200">
      <c r="A200" s="8"/>
      <c r="B200" s="8"/>
      <c r="C200" s="8"/>
      <c r="D200" s="9"/>
      <c r="E200" s="10"/>
      <c r="F200" s="10"/>
      <c r="G200" s="14" t="str">
        <f>IF(COUNTA(A200:F200)=0,"",IF(A200="","⚠ Item? / ชื่อรายการ",IF(NOT(ISNUMBER(D200)),"⚠ Amount? / จำนวนเงิน",IF(H200&lt;0,"⚠ How often? / ความถี่",IF(I200&lt;0,"⚠ First due month? / เดือนแรก",IF(J200&lt;I200,"⚠ End before first / สิ้นสุดก่อนเริ่ม","✓"))))))</f>
        <v/>
      </c>
      <c r="H200" s="15">
        <f>IF(C200="",-1,IF(OR(ISNUMBER(SEARCH("Monthly",C200)),ISNUMBER(SEARCH("รายเดือน",C200))),1,IF(OR(ISNUMBER(SEARCH("Quarterly",C200)),ISNUMBER(SEARCH("ไตรมาส",C200))),3,IF(OR(ISNUMBER(SEARCH("Twice",C200)),ISNUMBER(SEARCH("สองครั้ง",C200)),ISNUMBER(SEARCH("2 ครั้ง",C200))),6,IF(OR(ISNUMBER(SEARCH("Annual",C200)),ISNUMBER(SEARCH("Yearly",C200)),ISNUMBER(SEARCH("รายปี",C200))),12,IF(OR(ISNUMBER(SEARCH("One-off",C200)),ISNUMBER(SEARCH("Once",C200)),ISNUMBER(SEARCH("ครั้งเดียว",C200))),0,-1))))))</f>
        <v>-1</v>
      </c>
      <c r="I200" s="15">
        <f>IF(ISNUMBER(E200),YEAR(E200)*12+MONTH(E200)-1,IF(AND(E200="",H200=1),0,-1))</f>
        <v>-1</v>
      </c>
      <c r="J200" s="15">
        <f>IF(H200=0,I200,IF(ISNUMBER(F200),YEAR(F200)*12+MONTH(F200)-1,999999))</f>
        <v>999999</v>
      </c>
      <c r="K200" s="15">
        <f>IF(AND(ISNUMBER(D200),H200&gt;=0,I200&gt;=0),D200,0)</f>
        <v>0</v>
      </c>
      <c r="L200" s="15">
        <f>MAX(H200,1)</f>
        <v>1</v>
      </c>
    </row>
    <row r="201">
      <c r="A201" s="8"/>
      <c r="B201" s="8"/>
      <c r="C201" s="8"/>
      <c r="D201" s="9"/>
      <c r="E201" s="10"/>
      <c r="F201" s="10"/>
      <c r="G201" s="14" t="str">
        <f>IF(COUNTA(A201:F201)=0,"",IF(A201="","⚠ Item? / ชื่อรายการ",IF(NOT(ISNUMBER(D201)),"⚠ Amount? / จำนวนเงิน",IF(H201&lt;0,"⚠ How often? / ความถี่",IF(I201&lt;0,"⚠ First due month? / เดือนแรก",IF(J201&lt;I201,"⚠ End before first / สิ้นสุดก่อนเริ่ม","✓"))))))</f>
        <v/>
      </c>
      <c r="H201" s="15">
        <f>IF(C201="",-1,IF(OR(ISNUMBER(SEARCH("Monthly",C201)),ISNUMBER(SEARCH("รายเดือน",C201))),1,IF(OR(ISNUMBER(SEARCH("Quarterly",C201)),ISNUMBER(SEARCH("ไตรมาส",C201))),3,IF(OR(ISNUMBER(SEARCH("Twice",C201)),ISNUMBER(SEARCH("สองครั้ง",C201)),ISNUMBER(SEARCH("2 ครั้ง",C201))),6,IF(OR(ISNUMBER(SEARCH("Annual",C201)),ISNUMBER(SEARCH("Yearly",C201)),ISNUMBER(SEARCH("รายปี",C201))),12,IF(OR(ISNUMBER(SEARCH("One-off",C201)),ISNUMBER(SEARCH("Once",C201)),ISNUMBER(SEARCH("ครั้งเดียว",C201))),0,-1))))))</f>
        <v>-1</v>
      </c>
      <c r="I201" s="15">
        <f>IF(ISNUMBER(E201),YEAR(E201)*12+MONTH(E201)-1,IF(AND(E201="",H201=1),0,-1))</f>
        <v>-1</v>
      </c>
      <c r="J201" s="15">
        <f>IF(H201=0,I201,IF(ISNUMBER(F201),YEAR(F201)*12+MONTH(F201)-1,999999))</f>
        <v>999999</v>
      </c>
      <c r="K201" s="15">
        <f>IF(AND(ISNUMBER(D201),H201&gt;=0,I201&gt;=0),D201,0)</f>
        <v>0</v>
      </c>
      <c r="L201" s="15">
        <f>MAX(H201,1)</f>
        <v>1</v>
      </c>
    </row>
    <row r="202">
      <c r="A202" s="8"/>
      <c r="B202" s="8"/>
      <c r="C202" s="8"/>
      <c r="D202" s="9"/>
      <c r="E202" s="10"/>
      <c r="F202" s="10"/>
      <c r="G202" s="14" t="str">
        <f>IF(COUNTA(A202:F202)=0,"",IF(A202="","⚠ Item? / ชื่อรายการ",IF(NOT(ISNUMBER(D202)),"⚠ Amount? / จำนวนเงิน",IF(H202&lt;0,"⚠ How often? / ความถี่",IF(I202&lt;0,"⚠ First due month? / เดือนแรก",IF(J202&lt;I202,"⚠ End before first / สิ้นสุดก่อนเริ่ม","✓"))))))</f>
        <v/>
      </c>
      <c r="H202" s="15">
        <f>IF(C202="",-1,IF(OR(ISNUMBER(SEARCH("Monthly",C202)),ISNUMBER(SEARCH("รายเดือน",C202))),1,IF(OR(ISNUMBER(SEARCH("Quarterly",C202)),ISNUMBER(SEARCH("ไตรมาส",C202))),3,IF(OR(ISNUMBER(SEARCH("Twice",C202)),ISNUMBER(SEARCH("สองครั้ง",C202)),ISNUMBER(SEARCH("2 ครั้ง",C202))),6,IF(OR(ISNUMBER(SEARCH("Annual",C202)),ISNUMBER(SEARCH("Yearly",C202)),ISNUMBER(SEARCH("รายปี",C202))),12,IF(OR(ISNUMBER(SEARCH("One-off",C202)),ISNUMBER(SEARCH("Once",C202)),ISNUMBER(SEARCH("ครั้งเดียว",C202))),0,-1))))))</f>
        <v>-1</v>
      </c>
      <c r="I202" s="15">
        <f>IF(ISNUMBER(E202),YEAR(E202)*12+MONTH(E202)-1,IF(AND(E202="",H202=1),0,-1))</f>
        <v>-1</v>
      </c>
      <c r="J202" s="15">
        <f>IF(H202=0,I202,IF(ISNUMBER(F202),YEAR(F202)*12+MONTH(F202)-1,999999))</f>
        <v>999999</v>
      </c>
      <c r="K202" s="15">
        <f>IF(AND(ISNUMBER(D202),H202&gt;=0,I202&gt;=0),D202,0)</f>
        <v>0</v>
      </c>
      <c r="L202" s="15">
        <f>MAX(H202,1)</f>
        <v>1</v>
      </c>
    </row>
    <row r="203">
      <c r="A203" s="8"/>
      <c r="B203" s="8"/>
      <c r="C203" s="8"/>
      <c r="D203" s="9"/>
      <c r="E203" s="10"/>
      <c r="F203" s="10"/>
      <c r="G203" s="14" t="str">
        <f>IF(COUNTA(A203:F203)=0,"",IF(A203="","⚠ Item? / ชื่อรายการ",IF(NOT(ISNUMBER(D203)),"⚠ Amount? / จำนวนเงิน",IF(H203&lt;0,"⚠ How often? / ความถี่",IF(I203&lt;0,"⚠ First due month? / เดือนแรก",IF(J203&lt;I203,"⚠ End before first / สิ้นสุดก่อนเริ่ม","✓"))))))</f>
        <v/>
      </c>
      <c r="H203" s="15">
        <f>IF(C203="",-1,IF(OR(ISNUMBER(SEARCH("Monthly",C203)),ISNUMBER(SEARCH("รายเดือน",C203))),1,IF(OR(ISNUMBER(SEARCH("Quarterly",C203)),ISNUMBER(SEARCH("ไตรมาส",C203))),3,IF(OR(ISNUMBER(SEARCH("Twice",C203)),ISNUMBER(SEARCH("สองครั้ง",C203)),ISNUMBER(SEARCH("2 ครั้ง",C203))),6,IF(OR(ISNUMBER(SEARCH("Annual",C203)),ISNUMBER(SEARCH("Yearly",C203)),ISNUMBER(SEARCH("รายปี",C203))),12,IF(OR(ISNUMBER(SEARCH("One-off",C203)),ISNUMBER(SEARCH("Once",C203)),ISNUMBER(SEARCH("ครั้งเดียว",C203))),0,-1))))))</f>
        <v>-1</v>
      </c>
      <c r="I203" s="15">
        <f>IF(ISNUMBER(E203),YEAR(E203)*12+MONTH(E203)-1,IF(AND(E203="",H203=1),0,-1))</f>
        <v>-1</v>
      </c>
      <c r="J203" s="15">
        <f>IF(H203=0,I203,IF(ISNUMBER(F203),YEAR(F203)*12+MONTH(F203)-1,999999))</f>
        <v>999999</v>
      </c>
      <c r="K203" s="15">
        <f>IF(AND(ISNUMBER(D203),H203&gt;=0,I203&gt;=0),D203,0)</f>
        <v>0</v>
      </c>
      <c r="L203" s="15">
        <f>MAX(H203,1)</f>
        <v>1</v>
      </c>
    </row>
    <row r="204">
      <c r="A204" s="8"/>
      <c r="B204" s="8"/>
      <c r="C204" s="8"/>
      <c r="D204" s="9"/>
      <c r="E204" s="10"/>
      <c r="F204" s="10"/>
      <c r="G204" s="14" t="str">
        <f>IF(COUNTA(A204:F204)=0,"",IF(A204="","⚠ Item? / ชื่อรายการ",IF(NOT(ISNUMBER(D204)),"⚠ Amount? / จำนวนเงิน",IF(H204&lt;0,"⚠ How often? / ความถี่",IF(I204&lt;0,"⚠ First due month? / เดือนแรก",IF(J204&lt;I204,"⚠ End before first / สิ้นสุดก่อนเริ่ม","✓"))))))</f>
        <v/>
      </c>
      <c r="H204" s="15">
        <f>IF(C204="",-1,IF(OR(ISNUMBER(SEARCH("Monthly",C204)),ISNUMBER(SEARCH("รายเดือน",C204))),1,IF(OR(ISNUMBER(SEARCH("Quarterly",C204)),ISNUMBER(SEARCH("ไตรมาส",C204))),3,IF(OR(ISNUMBER(SEARCH("Twice",C204)),ISNUMBER(SEARCH("สองครั้ง",C204)),ISNUMBER(SEARCH("2 ครั้ง",C204))),6,IF(OR(ISNUMBER(SEARCH("Annual",C204)),ISNUMBER(SEARCH("Yearly",C204)),ISNUMBER(SEARCH("รายปี",C204))),12,IF(OR(ISNUMBER(SEARCH("One-off",C204)),ISNUMBER(SEARCH("Once",C204)),ISNUMBER(SEARCH("ครั้งเดียว",C204))),0,-1))))))</f>
        <v>-1</v>
      </c>
      <c r="I204" s="15">
        <f>IF(ISNUMBER(E204),YEAR(E204)*12+MONTH(E204)-1,IF(AND(E204="",H204=1),0,-1))</f>
        <v>-1</v>
      </c>
      <c r="J204" s="15">
        <f>IF(H204=0,I204,IF(ISNUMBER(F204),YEAR(F204)*12+MONTH(F204)-1,999999))</f>
        <v>999999</v>
      </c>
      <c r="K204" s="15">
        <f>IF(AND(ISNUMBER(D204),H204&gt;=0,I204&gt;=0),D204,0)</f>
        <v>0</v>
      </c>
      <c r="L204" s="15">
        <f>MAX(H204,1)</f>
        <v>1</v>
      </c>
    </row>
    <row r="205">
      <c r="A205" s="8"/>
      <c r="B205" s="8"/>
      <c r="C205" s="8"/>
      <c r="D205" s="9"/>
      <c r="E205" s="10"/>
      <c r="F205" s="10"/>
      <c r="G205" s="14" t="str">
        <f>IF(COUNTA(A205:F205)=0,"",IF(A205="","⚠ Item? / ชื่อรายการ",IF(NOT(ISNUMBER(D205)),"⚠ Amount? / จำนวนเงิน",IF(H205&lt;0,"⚠ How often? / ความถี่",IF(I205&lt;0,"⚠ First due month? / เดือนแรก",IF(J205&lt;I205,"⚠ End before first / สิ้นสุดก่อนเริ่ม","✓"))))))</f>
        <v/>
      </c>
      <c r="H205" s="15">
        <f>IF(C205="",-1,IF(OR(ISNUMBER(SEARCH("Monthly",C205)),ISNUMBER(SEARCH("รายเดือน",C205))),1,IF(OR(ISNUMBER(SEARCH("Quarterly",C205)),ISNUMBER(SEARCH("ไตรมาส",C205))),3,IF(OR(ISNUMBER(SEARCH("Twice",C205)),ISNUMBER(SEARCH("สองครั้ง",C205)),ISNUMBER(SEARCH("2 ครั้ง",C205))),6,IF(OR(ISNUMBER(SEARCH("Annual",C205)),ISNUMBER(SEARCH("Yearly",C205)),ISNUMBER(SEARCH("รายปี",C205))),12,IF(OR(ISNUMBER(SEARCH("One-off",C205)),ISNUMBER(SEARCH("Once",C205)),ISNUMBER(SEARCH("ครั้งเดียว",C205))),0,-1))))))</f>
        <v>-1</v>
      </c>
      <c r="I205" s="15">
        <f>IF(ISNUMBER(E205),YEAR(E205)*12+MONTH(E205)-1,IF(AND(E205="",H205=1),0,-1))</f>
        <v>-1</v>
      </c>
      <c r="J205" s="15">
        <f>IF(H205=0,I205,IF(ISNUMBER(F205),YEAR(F205)*12+MONTH(F205)-1,999999))</f>
        <v>999999</v>
      </c>
      <c r="K205" s="15">
        <f>IF(AND(ISNUMBER(D205),H205&gt;=0,I205&gt;=0),D205,0)</f>
        <v>0</v>
      </c>
      <c r="L205" s="15">
        <f>MAX(H205,1)</f>
        <v>1</v>
      </c>
    </row>
  </sheetData>
  <dataValidations count="3">
    <dataValidation type="list" allowBlank="1" showInputMessage="1" showErrorMessage="1" errorTitle="How often / ความถี่" error="Pick one from the list. · เลือกจากรายการ" sqref="C6:C205">
      <formula1>"Monthly / รายเดือน,Quarterly / รายไตรมาส,Twice a year / ปีละสองครั้ง,Annual / รายปี,One-off / ครั้งเดียว"</formula1>
    </dataValidation>
    <dataValidation type="decimal" operator="greaterThanOrEqual" allowBlank="1" showInputMessage="1" showErrorMessage="1" errorTitle="Amount / จำนวนเงิน" error="Type a number in baht, e.g. 12000. · พิมพ์ตัวเลข เช่น 12000" sqref="D6:D205">
      <formula1>0</formula1>
    </dataValidation>
    <dataValidation type="date" operator="between" allowBlank="1" showInputMessage="1" showErrorMessage="1" errorTitle="Month / เดือน" error="Type a month like Mar 2027 or 1/3/2027. · พิมพ์เดือน เช่น Mar 2027" sqref="E6:F205">
      <formula1>36526</formula1>
      <formula2>73385</formula2>
    </dataValidation>
  </dataValidations>
  <pageMargins left="0.5" right="0.5" top="0.6" bottom="0.6" header="0.3" footer="0.3"/>
  <pageSetup orientation="portrait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5" topLeftCell="A6" activePane="bottomLeft" state="frozen"/>
      <selection pane="bottomLeft" activeCell="A6" sqref="A6"/>
    </sheetView>
  </sheetViews>
  <sheetFormatPr defaultRowHeight="18"/>
  <cols>
    <col min="1" max="1" width="16" customWidth="1"/>
    <col min="2" max="2" width="22" customWidth="1"/>
    <col min="3" max="3" width="60" customWidth="1"/>
  </cols>
  <sheetData>
    <row r="1" ht="34" customHeight="1">
      <c r="A1" s="21" t="inlineStr">
        <is>
          <r>
            <rPr>
              <b/>
              <sz val="16"/>
              <color rgb="FFFFFFFF"/>
              <rFont val="Anuphan"/>
            </rPr>
            <t xml:space="preserve">FLOWLYTIX</t>
          </r>
          <r>
            <rPr>
              <sz val="16"/>
              <color rgb="FFFFFFFF"/>
              <rFont val="Anuphan"/>
            </rPr>
            <t xml:space="preserve">  Money</t>
          </r>
          <r>
            <rPr>
              <sz val="11"/>
              <color rgb="FFFFFFFF"/>
              <rFont val="Anuphan"/>
            </rPr>
            <t xml:space="preserve">   ·   Income · รายได้</t>
          </r>
        </is>
      </c>
      <c r="B1" s="23"/>
      <c r="C1" s="25"/>
    </row>
    <row r="2">
      <c r="A2" s="5" t="inlineStr">
        <is>
          <t xml:space="preserve">Your take-home pay for each month (what reaches your bank account). Grey = sample, type yours over it.</t>
        </is>
      </c>
    </row>
    <row r="3">
      <c r="A3" s="5" t="inlineStr">
        <is>
          <t xml:space="preserve">รายได้สุทธิแต่ละเดือน (เงินที่เข้าบัญชีจริง) สีเทา = ตัวอย่าง พิมพ์ทับได้เลย</t>
        </is>
      </c>
    </row>
    <row r="4">
      <c r="A4" s="5" t="inlineStr">
        <is>
          <t xml:space="preserve">Months follow the start month on the Year view tab. · เดือนเรียงตามเดือนเริ่มต้นในแท็บ Year view</t>
        </is>
      </c>
    </row>
    <row r="5" ht="36" customHeight="1">
      <c r="A5" s="30" t="inlineStr">
        <is>
          <t xml:space="preserve">Month
เดือน</t>
        </is>
      </c>
      <c r="B5" s="36" t="inlineStr">
        <is>
          <t xml:space="preserve">Take-home pay (฿)
รายได้สุทธิ</t>
        </is>
      </c>
    </row>
    <row r="6">
      <c r="A6" s="10">
        <f>DATE(YEAR('Year view'!$C$3),MONTH('Year view'!$C$3)+0,1)</f>
        <v>46388</v>
      </c>
      <c r="B6" s="12">
        <v>28000</v>
      </c>
    </row>
    <row r="7">
      <c r="A7" s="10">
        <f>DATE(YEAR('Year view'!$C$3),MONTH('Year view'!$C$3)+1,1)</f>
        <v>46419</v>
      </c>
      <c r="B7" s="12">
        <v>28000</v>
      </c>
    </row>
    <row r="8">
      <c r="A8" s="10">
        <f>DATE(YEAR('Year view'!$C$3),MONTH('Year view'!$C$3)+2,1)</f>
        <v>46447</v>
      </c>
      <c r="B8" s="12">
        <v>28000</v>
      </c>
    </row>
    <row r="9">
      <c r="A9" s="10">
        <f>DATE(YEAR('Year view'!$C$3),MONTH('Year view'!$C$3)+3,1)</f>
        <v>46478</v>
      </c>
      <c r="B9" s="12">
        <v>28000</v>
      </c>
    </row>
    <row r="10">
      <c r="A10" s="10">
        <f>DATE(YEAR('Year view'!$C$3),MONTH('Year view'!$C$3)+4,1)</f>
        <v>46508</v>
      </c>
      <c r="B10" s="12">
        <v>28000</v>
      </c>
    </row>
    <row r="11">
      <c r="A11" s="10">
        <f>DATE(YEAR('Year view'!$C$3),MONTH('Year view'!$C$3)+5,1)</f>
        <v>46539</v>
      </c>
      <c r="B11" s="12">
        <v>28000</v>
      </c>
    </row>
    <row r="12">
      <c r="A12" s="10">
        <f>DATE(YEAR('Year view'!$C$3),MONTH('Year view'!$C$3)+6,1)</f>
        <v>46569</v>
      </c>
      <c r="B12" s="12">
        <v>28000</v>
      </c>
    </row>
    <row r="13">
      <c r="A13" s="10">
        <f>DATE(YEAR('Year view'!$C$3),MONTH('Year view'!$C$3)+7,1)</f>
        <v>46600</v>
      </c>
      <c r="B13" s="12">
        <v>28000</v>
      </c>
    </row>
    <row r="14">
      <c r="A14" s="10">
        <f>DATE(YEAR('Year view'!$C$3),MONTH('Year view'!$C$3)+8,1)</f>
        <v>46631</v>
      </c>
      <c r="B14" s="12">
        <v>28000</v>
      </c>
    </row>
    <row r="15">
      <c r="A15" s="10">
        <f>DATE(YEAR('Year view'!$C$3),MONTH('Year view'!$C$3)+9,1)</f>
        <v>46661</v>
      </c>
      <c r="B15" s="12">
        <v>28000</v>
      </c>
    </row>
    <row r="16">
      <c r="A16" s="10">
        <f>DATE(YEAR('Year view'!$C$3),MONTH('Year view'!$C$3)+10,1)</f>
        <v>46692</v>
      </c>
      <c r="B16" s="12">
        <v>28000</v>
      </c>
    </row>
    <row r="17">
      <c r="A17" s="10">
        <f>DATE(YEAR('Year view'!$C$3),MONTH('Year view'!$C$3)+11,1)</f>
        <v>46722</v>
      </c>
      <c r="B17" s="12">
        <v>28000</v>
      </c>
    </row>
  </sheetData>
  <pageMargins left="0.5" right="0.5" top="0.6" bottom="0.6" header="0.3" footer="0.3"/>
  <pageSetup orientation="portrait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/>
  </sheetViews>
  <sheetFormatPr defaultRowHeight="18"/>
  <cols>
    <col min="1" max="1" width="16" customWidth="1"/>
    <col min="2" max="2" width="18" customWidth="1"/>
    <col min="3" max="3" width="18" customWidth="1"/>
    <col min="4" max="4" width="22" customWidth="1"/>
    <col min="5" max="5" width="4" customWidth="1"/>
    <col min="6" max="6" width="40" customWidth="1"/>
  </cols>
  <sheetData>
    <row r="1" ht="34" customHeight="1">
      <c r="A1" s="21" t="inlineStr">
        <is>
          <r>
            <rPr>
              <b/>
              <sz val="16"/>
              <color rgb="FFFFFFFF"/>
              <rFont val="Anuphan"/>
            </rPr>
            <t xml:space="preserve">FLOWLYTIX</t>
          </r>
          <r>
            <rPr>
              <sz val="16"/>
              <color rgb="FFFFFFFF"/>
              <rFont val="Anuphan"/>
            </rPr>
            <t xml:space="preserve">  Money</t>
          </r>
          <r>
            <rPr>
              <sz val="11"/>
              <color rgb="FFFFFFFF"/>
              <rFont val="Anuphan"/>
            </rPr>
            <t xml:space="preserve">   ·   Year view · ภาพรวมทั้งปี</t>
          </r>
        </is>
      </c>
      <c r="B1" s="27"/>
      <c r="C1" s="28"/>
      <c r="D1" s="25"/>
    </row>
    <row r="3">
      <c r="A3" s="2" t="inlineStr">
        <is>
          <t xml:space="preserve">Start month · เดือนเริ่มต้น</t>
        </is>
      </c>
      <c r="C3" s="16">
        <v>46388</v>
      </c>
      <c r="D3" s="5" t="inlineStr">
        <is>
          <t xml:space="preserve">← change it · เปลี่ยนได้</t>
        </is>
      </c>
    </row>
    <row r="5" ht="36" customHeight="1">
      <c r="A5" s="30" t="inlineStr">
        <is>
          <t xml:space="preserve">Month
เดือน</t>
        </is>
      </c>
      <c r="B5" s="32" t="inlineStr">
        <is>
          <t xml:space="preserve">Bills due (฿)
บิลที่ต้องจ่าย</t>
        </is>
      </c>
      <c r="C5" s="34" t="inlineStr">
        <is>
          <t xml:space="preserve">Income (฿)
รายได้</t>
        </is>
      </c>
      <c r="D5" s="36" t="inlineStr">
        <is>
          <t xml:space="preserve">Difference (฿)
รายได้ − บิล</t>
        </is>
      </c>
    </row>
    <row r="6">
      <c r="A6" s="10">
        <f>DATE(YEAR($C$3),MONTH($C$3)+0,1)</f>
        <v>46388</v>
      </c>
      <c r="B6" s="9">
        <f>SUMPRODUCT(Bills!$K$6:$K$205*(Bills!$I$6:$I$205&lt;=(YEAR(A6)*12+MONTH(A6)-1))*(Bills!$J$6:$J$205&gt;=(YEAR(A6)*12+MONTH(A6)-1))*(MOD((YEAR(A6)*12+MONTH(A6)-1)-Bills!$I$6:$I$205,Bills!$L$6:$L$205)=0))</f>
        <v>21000</v>
      </c>
      <c r="C6" s="9">
        <f>IF(Income!B6="","",Income!B6)</f>
        <v>28000</v>
      </c>
      <c r="D6" s="20">
        <f>IF(C6="","",C6-B6)</f>
        <v>7000</v>
      </c>
    </row>
    <row r="7">
      <c r="A7" s="10">
        <f>DATE(YEAR($C$3),MONTH($C$3)+1,1)</f>
        <v>46419</v>
      </c>
      <c r="B7" s="9">
        <f>SUMPRODUCT(Bills!$K$6:$K$205*(Bills!$I$6:$I$205&lt;=(YEAR(A7)*12+MONTH(A7)-1))*(Bills!$J$6:$J$205&gt;=(YEAR(A7)*12+MONTH(A7)-1))*(MOD((YEAR(A7)*12+MONTH(A7)-1)-Bills!$I$6:$I$205,Bills!$L$6:$L$205)=0))</f>
        <v>25500</v>
      </c>
      <c r="C7" s="9">
        <f>IF(Income!B7="","",Income!B7)</f>
        <v>28000</v>
      </c>
      <c r="D7" s="20">
        <f>IF(C7="","",C7-B7)</f>
        <v>2500</v>
      </c>
    </row>
    <row r="8">
      <c r="A8" s="10">
        <f>DATE(YEAR($C$3),MONTH($C$3)+2,1)</f>
        <v>46447</v>
      </c>
      <c r="B8" s="9">
        <f>SUMPRODUCT(Bills!$K$6:$K$205*(Bills!$I$6:$I$205&lt;=(YEAR(A8)*12+MONTH(A8)-1))*(Bills!$J$6:$J$205&gt;=(YEAR(A8)*12+MONTH(A8)-1))*(MOD((YEAR(A8)*12+MONTH(A8)-1)-Bills!$I$6:$I$205,Bills!$L$6:$L$205)=0))</f>
        <v>33000</v>
      </c>
      <c r="C8" s="9">
        <f>IF(Income!B8="","",Income!B8)</f>
        <v>28000</v>
      </c>
      <c r="D8" s="20">
        <f>IF(C8="","",C8-B8)</f>
        <v>-5000</v>
      </c>
    </row>
    <row r="9">
      <c r="A9" s="10">
        <f>DATE(YEAR($C$3),MONTH($C$3)+3,1)</f>
        <v>46478</v>
      </c>
      <c r="B9" s="9">
        <f>SUMPRODUCT(Bills!$K$6:$K$205*(Bills!$I$6:$I$205&lt;=(YEAR(A9)*12+MONTH(A9)-1))*(Bills!$J$6:$J$205&gt;=(YEAR(A9)*12+MONTH(A9)-1))*(MOD((YEAR(A9)*12+MONTH(A9)-1)-Bills!$I$6:$I$205,Bills!$L$6:$L$205)=0))</f>
        <v>21000</v>
      </c>
      <c r="C9" s="9">
        <f>IF(Income!B9="","",Income!B9)</f>
        <v>28000</v>
      </c>
      <c r="D9" s="20">
        <f>IF(C9="","",C9-B9)</f>
        <v>7000</v>
      </c>
    </row>
    <row r="10">
      <c r="A10" s="10">
        <f>DATE(YEAR($C$3),MONTH($C$3)+4,1)</f>
        <v>46508</v>
      </c>
      <c r="B10" s="9">
        <f>SUMPRODUCT(Bills!$K$6:$K$205*(Bills!$I$6:$I$205&lt;=(YEAR(A10)*12+MONTH(A10)-1))*(Bills!$J$6:$J$205&gt;=(YEAR(A10)*12+MONTH(A10)-1))*(MOD((YEAR(A10)*12+MONTH(A10)-1)-Bills!$I$6:$I$205,Bills!$L$6:$L$205)=0))</f>
        <v>25500</v>
      </c>
      <c r="C10" s="9">
        <f>IF(Income!B10="","",Income!B10)</f>
        <v>28000</v>
      </c>
      <c r="D10" s="20">
        <f>IF(C10="","",C10-B10)</f>
        <v>2500</v>
      </c>
    </row>
    <row r="11">
      <c r="A11" s="10">
        <f>DATE(YEAR($C$3),MONTH($C$3)+5,1)</f>
        <v>46539</v>
      </c>
      <c r="B11" s="9">
        <f>SUMPRODUCT(Bills!$K$6:$K$205*(Bills!$I$6:$I$205&lt;=(YEAR(A11)*12+MONTH(A11)-1))*(Bills!$J$6:$J$205&gt;=(YEAR(A11)*12+MONTH(A11)-1))*(MOD((YEAR(A11)*12+MONTH(A11)-1)-Bills!$I$6:$I$205,Bills!$L$6:$L$205)=0))</f>
        <v>21000</v>
      </c>
      <c r="C11" s="9">
        <f>IF(Income!B11="","",Income!B11)</f>
        <v>28000</v>
      </c>
      <c r="D11" s="20">
        <f>IF(C11="","",C11-B11)</f>
        <v>7000</v>
      </c>
    </row>
    <row r="12">
      <c r="A12" s="10">
        <f>DATE(YEAR($C$3),MONTH($C$3)+6,1)</f>
        <v>46569</v>
      </c>
      <c r="B12" s="9">
        <f>SUMPRODUCT(Bills!$K$6:$K$205*(Bills!$I$6:$I$205&lt;=(YEAR(A12)*12+MONTH(A12)-1))*(Bills!$J$6:$J$205&gt;=(YEAR(A12)*12+MONTH(A12)-1))*(MOD((YEAR(A12)*12+MONTH(A12)-1)-Bills!$I$6:$I$205,Bills!$L$6:$L$205)=0))</f>
        <v>21000</v>
      </c>
      <c r="C12" s="9">
        <f>IF(Income!B12="","",Income!B12)</f>
        <v>28000</v>
      </c>
      <c r="D12" s="20">
        <f>IF(C12="","",C12-B12)</f>
        <v>7000</v>
      </c>
    </row>
    <row r="13">
      <c r="A13" s="10">
        <f>DATE(YEAR($C$3),MONTH($C$3)+7,1)</f>
        <v>46600</v>
      </c>
      <c r="B13" s="9">
        <f>SUMPRODUCT(Bills!$K$6:$K$205*(Bills!$I$6:$I$205&lt;=(YEAR(A13)*12+MONTH(A13)-1))*(Bills!$J$6:$J$205&gt;=(YEAR(A13)*12+MONTH(A13)-1))*(MOD((YEAR(A13)*12+MONTH(A13)-1)-Bills!$I$6:$I$205,Bills!$L$6:$L$205)=0))</f>
        <v>25500</v>
      </c>
      <c r="C13" s="9">
        <f>IF(Income!B13="","",Income!B13)</f>
        <v>28000</v>
      </c>
      <c r="D13" s="20">
        <f>IF(C13="","",C13-B13)</f>
        <v>2500</v>
      </c>
    </row>
    <row r="14">
      <c r="A14" s="10">
        <f>DATE(YEAR($C$3),MONTH($C$3)+8,1)</f>
        <v>46631</v>
      </c>
      <c r="B14" s="9">
        <f>SUMPRODUCT(Bills!$K$6:$K$205*(Bills!$I$6:$I$205&lt;=(YEAR(A14)*12+MONTH(A14)-1))*(Bills!$J$6:$J$205&gt;=(YEAR(A14)*12+MONTH(A14)-1))*(MOD((YEAR(A14)*12+MONTH(A14)-1)-Bills!$I$6:$I$205,Bills!$L$6:$L$205)=0))</f>
        <v>21000</v>
      </c>
      <c r="C14" s="9">
        <f>IF(Income!B14="","",Income!B14)</f>
        <v>28000</v>
      </c>
      <c r="D14" s="20">
        <f>IF(C14="","",C14-B14)</f>
        <v>7000</v>
      </c>
    </row>
    <row r="15">
      <c r="A15" s="10">
        <f>DATE(YEAR($C$3),MONTH($C$3)+9,1)</f>
        <v>46661</v>
      </c>
      <c r="B15" s="9">
        <f>SUMPRODUCT(Bills!$K$6:$K$205*(Bills!$I$6:$I$205&lt;=(YEAR(A15)*12+MONTH(A15)-1))*(Bills!$J$6:$J$205&gt;=(YEAR(A15)*12+MONTH(A15)-1))*(MOD((YEAR(A15)*12+MONTH(A15)-1)-Bills!$I$6:$I$205,Bills!$L$6:$L$205)=0))</f>
        <v>21000</v>
      </c>
      <c r="C15" s="9">
        <f>IF(Income!B15="","",Income!B15)</f>
        <v>28000</v>
      </c>
      <c r="D15" s="20">
        <f>IF(C15="","",C15-B15)</f>
        <v>7000</v>
      </c>
    </row>
    <row r="16">
      <c r="A16" s="10">
        <f>DATE(YEAR($C$3),MONTH($C$3)+10,1)</f>
        <v>46692</v>
      </c>
      <c r="B16" s="9">
        <f>SUMPRODUCT(Bills!$K$6:$K$205*(Bills!$I$6:$I$205&lt;=(YEAR(A16)*12+MONTH(A16)-1))*(Bills!$J$6:$J$205&gt;=(YEAR(A16)*12+MONTH(A16)-1))*(MOD((YEAR(A16)*12+MONTH(A16)-1)-Bills!$I$6:$I$205,Bills!$L$6:$L$205)=0))</f>
        <v>25500</v>
      </c>
      <c r="C16" s="9">
        <f>IF(Income!B16="","",Income!B16)</f>
        <v>28000</v>
      </c>
      <c r="D16" s="20">
        <f>IF(C16="","",C16-B16)</f>
        <v>2500</v>
      </c>
    </row>
    <row r="17">
      <c r="A17" s="10">
        <f>DATE(YEAR($C$3),MONTH($C$3)+11,1)</f>
        <v>46722</v>
      </c>
      <c r="B17" s="9">
        <f>SUMPRODUCT(Bills!$K$6:$K$205*(Bills!$I$6:$I$205&lt;=(YEAR(A17)*12+MONTH(A17)-1))*(Bills!$J$6:$J$205&gt;=(YEAR(A17)*12+MONTH(A17)-1))*(MOD((YEAR(A17)*12+MONTH(A17)-1)-Bills!$I$6:$I$205,Bills!$L$6:$L$205)=0))</f>
        <v>45000</v>
      </c>
      <c r="C17" s="9">
        <f>IF(Income!B17="","",Income!B17)</f>
        <v>28000</v>
      </c>
      <c r="D17" s="20">
        <f>IF(C17="","",C17-B17)</f>
        <v>-17000</v>
      </c>
    </row>
    <row r="18">
      <c r="A18" s="18" t="inlineStr">
        <is>
          <t xml:space="preserve">Year total · รวมทั้งปี</t>
        </is>
      </c>
      <c r="B18" s="17">
        <f>SUM(B6:B17)</f>
        <v>306000</v>
      </c>
      <c r="C18" s="17">
        <f>SUM(C6:C17)</f>
        <v>336000</v>
      </c>
      <c r="D18" s="19">
        <f>SUM(D6:D17)</f>
        <v>30000</v>
      </c>
    </row>
    <row r="20">
      <c r="A20" s="5" t="inlineStr">
        <is>
          <t xml:space="preserve">Red row = that month's bills are more than your income. · แถวสีแดง = เดือนนั้นบิลมากกว่ารายได้</t>
        </is>
      </c>
    </row>
    <row r="22" ht="40" customHeight="1">
      <c r="A22" s="3" t="inlineStr">
        <is>
          <t xml:space="preserve">Want to know how much to set aside each month so every bill is covered? Try Flowlytix Money, Pro free for 30 days, no card needed.</t>
        </is>
      </c>
    </row>
    <row r="23" ht="40" customHeight="1">
      <c r="A23" s="3" t="inlineStr">
        <is>
          <t xml:space="preserve">อยากรู้ว่าแต่ละเดือนต้องกันเงินไว้เท่าไร ให้มีพอจ่ายทุกบิล? ลองใช้ Flowlytix Money ใช้ Pro ฟรี 30 วัน ไม่ต้องใช้บัตร</t>
        </is>
      </c>
    </row>
    <row r="24">
      <c r="A24" s="7" t="inlineStr">
        <is>
          <t xml:space="preserve">→  money.flowlytix.co/pro</t>
        </is>
      </c>
    </row>
  </sheetData>
  <mergeCells count="3">
    <mergeCell ref="A22:D22"/>
    <mergeCell ref="A23:D23"/>
    <mergeCell ref="A24:D24"/>
  </mergeCells>
  <conditionalFormatting sqref="A6:D17">
    <cfRule type="expression" dxfId="0" priority="1">
      <formula>AND(ISNUMBER($C6),$B6&gt;$C6)</formula>
    </cfRule>
  </conditionalFormatting>
  <hyperlinks>
    <hyperlink ref="A24" r:id="rId1"/>
  </hyperlinks>
  <pageMargins left="0.5" right="0.5" top="0.6" bottom="0.6" header="0.3" footer="0.3"/>
  <pageSetup orientation="portrait" fitToWidth="1" fitToHeight="0"/>
</worksheet>
</file>

<file path=docProps/app.xml><?xml version="1.0" encoding="utf-8"?>
<Properties xmlns="http://schemas.openxmlformats.org/officeDocument/2006/extended-properties">
  <Application>Flowlytix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Flowlytix yearly bills</dc:title>
  <dc:creator>Flowlytix</dc:creator>
  <dcterms:created xsi:type="dcterms:W3CDTF">2026-10-28T00:00:00Z</dcterms:created>
</cp:coreProperties>
</file>